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95" tabRatio="233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Titles" localSheetId="1">'Лист2'!$A:$A</definedName>
    <definedName name="_xlnm.Print_Area" localSheetId="0">'Лист1'!$A$1:$O$968</definedName>
    <definedName name="_xlnm.Print_Area" localSheetId="1">'Лист2'!$A$6:$CP$35</definedName>
    <definedName name="_xlnm.Print_Area" localSheetId="2">'Лист3'!$A$3:$M$25</definedName>
    <definedName name="_xlnm.Print_Area" localSheetId="4">'Лист5'!$A$7:$O$84</definedName>
  </definedNames>
  <calcPr fullCalcOnLoad="1"/>
</workbook>
</file>

<file path=xl/sharedStrings.xml><?xml version="1.0" encoding="utf-8"?>
<sst xmlns="http://schemas.openxmlformats.org/spreadsheetml/2006/main" count="1413" uniqueCount="648">
  <si>
    <t>Наименование блюда</t>
  </si>
  <si>
    <t>Выход</t>
  </si>
  <si>
    <t>Пищевая ценность ( г )</t>
  </si>
  <si>
    <t>Энергет
Ценность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</si>
  <si>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</si>
  <si>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</si>
  <si>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</si>
  <si>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</si>
  <si>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</si>
  <si>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</si>
  <si>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</si>
  <si>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</si>
  <si>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</si>
  <si>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</si>
  <si>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</si>
  <si>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</si>
  <si>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</si>
  <si>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1 день</t>
  </si>
  <si>
    <t>Завтрак</t>
  </si>
  <si>
    <t>1 шт.</t>
  </si>
  <si>
    <t>Булочка дорожная</t>
  </si>
  <si>
    <t>1/50</t>
  </si>
  <si>
    <t>1/200</t>
  </si>
  <si>
    <t>Итого :</t>
  </si>
  <si>
    <t xml:space="preserve">Обед </t>
  </si>
  <si>
    <t xml:space="preserve">Суп карт. с горохом </t>
  </si>
  <si>
    <t>1/250</t>
  </si>
  <si>
    <t>1/150</t>
  </si>
  <si>
    <t>1/75</t>
  </si>
  <si>
    <t>1/60</t>
  </si>
  <si>
    <t>Итого за день :</t>
  </si>
  <si>
    <t>2 день</t>
  </si>
  <si>
    <t>Напиток ябл.виноградный</t>
  </si>
  <si>
    <t>Суп-лапша с курицей</t>
  </si>
  <si>
    <t>Картофельное пюре</t>
  </si>
  <si>
    <t>Булочка домашняя</t>
  </si>
  <si>
    <t>3 день</t>
  </si>
  <si>
    <t xml:space="preserve">Вафли </t>
  </si>
  <si>
    <t>Чай с сахаром</t>
  </si>
  <si>
    <t xml:space="preserve">Суп карт. с мясн. фрикадельками </t>
  </si>
  <si>
    <t>Булочка с орехами</t>
  </si>
  <si>
    <t xml:space="preserve">Завтрак </t>
  </si>
  <si>
    <t>Напиток ябл-абрикосовый</t>
  </si>
  <si>
    <t>Бефстроганов</t>
  </si>
  <si>
    <t>1/70</t>
  </si>
  <si>
    <t>1/100</t>
  </si>
  <si>
    <t>Компот из кураги</t>
  </si>
  <si>
    <t>Обед</t>
  </si>
  <si>
    <t>Суп с крупой рис. и мясн. фрикад.</t>
  </si>
  <si>
    <t>№ 
по сборнику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</si>
  <si>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</si>
  <si>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</si>
  <si>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</si>
  <si>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</si>
  <si>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</si>
  <si>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</si>
  <si>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</si>
  <si>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1/170</t>
  </si>
  <si>
    <t>1/180</t>
  </si>
  <si>
    <t>Итого:</t>
  </si>
  <si>
    <t>Куры отварные</t>
  </si>
  <si>
    <t>Салат  "Прелесть"</t>
  </si>
  <si>
    <t>масло сливочное - 10</t>
  </si>
  <si>
    <t>соль      - 0,3</t>
  </si>
  <si>
    <t>вермишель -20</t>
  </si>
  <si>
    <t>морковь -12,5</t>
  </si>
  <si>
    <t>соль - 0,25</t>
  </si>
  <si>
    <t>соль - 0,5</t>
  </si>
  <si>
    <t xml:space="preserve">сахар     - 10                                     </t>
  </si>
  <si>
    <t>лимонная кислота - 0,2</t>
  </si>
  <si>
    <t>горох - 20,25</t>
  </si>
  <si>
    <t>масло сливочное- 5</t>
  </si>
  <si>
    <t>петрушка (зелень) - 3,4</t>
  </si>
  <si>
    <t>капуста белокоч.св. - 62,5</t>
  </si>
  <si>
    <t>масло растительное - 5</t>
  </si>
  <si>
    <t>дрожжи - 1,5</t>
  </si>
  <si>
    <t>мука пшеничная - 40,1</t>
  </si>
  <si>
    <t>дрожжи - 1,0</t>
  </si>
  <si>
    <t xml:space="preserve">сахар     - 15                                   </t>
  </si>
  <si>
    <t>лимон - 8</t>
  </si>
  <si>
    <t>чай  - 1</t>
  </si>
  <si>
    <t>говядина -  31 (22,8)</t>
  </si>
  <si>
    <t>соль - 1,0</t>
  </si>
  <si>
    <t>ванилин - 0,05</t>
  </si>
  <si>
    <t>свекла -  50</t>
  </si>
  <si>
    <t>капуста белокоч.св. - 25</t>
  </si>
  <si>
    <t xml:space="preserve">сахар     - 2,5                                      </t>
  </si>
  <si>
    <t>лимонная кислота - 0,12</t>
  </si>
  <si>
    <t>сметана - 5</t>
  </si>
  <si>
    <t>хлеб пшеничный - 18</t>
  </si>
  <si>
    <t>сухари панировочные - 10</t>
  </si>
  <si>
    <t>крупа рисовая - 29,8</t>
  </si>
  <si>
    <t xml:space="preserve">сахар     - 6,0                                     </t>
  </si>
  <si>
    <t>масло сливочное- 10</t>
  </si>
  <si>
    <t>ванилин - 0,02</t>
  </si>
  <si>
    <t>104</t>
  </si>
  <si>
    <t>лук репчатый - 12</t>
  </si>
  <si>
    <t>Кисель плодово-ягодный</t>
  </si>
  <si>
    <t xml:space="preserve">сахар     - 10                                       </t>
  </si>
  <si>
    <t>Хлеб ржаной</t>
  </si>
  <si>
    <t>картофель - 66,75</t>
  </si>
  <si>
    <t>лук репчатый -12</t>
  </si>
  <si>
    <t>яйцо - 4</t>
  </si>
  <si>
    <t>Чай  с сахаром и лимоном</t>
  </si>
  <si>
    <t>яйцо - 1,6</t>
  </si>
  <si>
    <t>Каша гречневая рассыпчатая</t>
  </si>
  <si>
    <t>дрожжи - 1,33</t>
  </si>
  <si>
    <t>картофель - 26,75</t>
  </si>
  <si>
    <t>томатное пюре - 7,5</t>
  </si>
  <si>
    <t>картофель - 100</t>
  </si>
  <si>
    <t>говядина - 107 (79)</t>
  </si>
  <si>
    <t>лук репчатый - 29</t>
  </si>
  <si>
    <t>масло сливочное - 7</t>
  </si>
  <si>
    <t>мука пшеничная - 4</t>
  </si>
  <si>
    <t>сметана - 23</t>
  </si>
  <si>
    <t>50/50</t>
  </si>
  <si>
    <t>фасоль - 10</t>
  </si>
  <si>
    <t>Капуста тушеная (свежая)</t>
  </si>
  <si>
    <t>Салат из свеклы с раст.маслом</t>
  </si>
  <si>
    <t>яблоки свежие - 61,3</t>
  </si>
  <si>
    <t>Какао с молоком (2 вар)</t>
  </si>
  <si>
    <t>Компот из  свежих яблок</t>
  </si>
  <si>
    <t>дрожжи - 1</t>
  </si>
  <si>
    <t>масло сливочное- 1,5</t>
  </si>
  <si>
    <t>картофель - 40</t>
  </si>
  <si>
    <t>сметана  20% жирн.- 5</t>
  </si>
  <si>
    <t>Хлеб пшеничный</t>
  </si>
  <si>
    <t>молоко 3,2% жирн.  - 102</t>
  </si>
  <si>
    <t>Рагу из овощей</t>
  </si>
  <si>
    <t>1/30</t>
  </si>
  <si>
    <t>Булочка с мармеладом и крошкой</t>
  </si>
  <si>
    <t xml:space="preserve">сахар     - 13,1                                     </t>
  </si>
  <si>
    <t>соль - 0,4</t>
  </si>
  <si>
    <t>мармелад - 20</t>
  </si>
  <si>
    <t>масло раст. - 0,3</t>
  </si>
  <si>
    <t>молоко - 6</t>
  </si>
  <si>
    <t>Булочка "Российская"</t>
  </si>
  <si>
    <t>мука пшеничная - 35</t>
  </si>
  <si>
    <t>яйцо - 3,5</t>
  </si>
  <si>
    <t>молоко 3% жирн. - 5</t>
  </si>
  <si>
    <t>куры -52</t>
  </si>
  <si>
    <t>масло раст. - 5</t>
  </si>
  <si>
    <t>огурцы сол.- 25</t>
  </si>
  <si>
    <t>сметана - 20% - 5</t>
  </si>
  <si>
    <t>Пицца школьная</t>
  </si>
  <si>
    <t>мука пшеничная - 47,5</t>
  </si>
  <si>
    <t xml:space="preserve">сахар     - 3,1                                       </t>
  </si>
  <si>
    <t>колбаса п/к - 15,3</t>
  </si>
  <si>
    <t>зелень - 4</t>
  </si>
  <si>
    <t>томатная паста - 5</t>
  </si>
  <si>
    <t>масло раст. - 0,25</t>
  </si>
  <si>
    <t>Сыр сыч.тв.сорт.(российский) -15,6</t>
  </si>
  <si>
    <t>помидоры св. - 23,5</t>
  </si>
  <si>
    <t>крупа рисовая - 15,0</t>
  </si>
  <si>
    <t>говядина - 31(22,8)</t>
  </si>
  <si>
    <t>Винегрет овощной</t>
  </si>
  <si>
    <t>картофель - 133,2</t>
  </si>
  <si>
    <t>Дни недели</t>
  </si>
  <si>
    <t xml:space="preserve">Рассольник домашний                                                      </t>
  </si>
  <si>
    <t>12 день</t>
  </si>
  <si>
    <t>11 день</t>
  </si>
  <si>
    <t>Каша  вязкая геркулес.с маслом</t>
  </si>
  <si>
    <t>Булочка молочная</t>
  </si>
  <si>
    <t>Всего за 12 дней</t>
  </si>
  <si>
    <t xml:space="preserve">Рассольник ленингр.с круп.перлов.                                                      </t>
  </si>
  <si>
    <t>картофель - 150</t>
  </si>
  <si>
    <t>1/120</t>
  </si>
  <si>
    <t>молоко 3,2% жирн. - 130</t>
  </si>
  <si>
    <t>какао пор. - 5</t>
  </si>
  <si>
    <t>сахар - 25</t>
  </si>
  <si>
    <t xml:space="preserve">Ряженка </t>
  </si>
  <si>
    <t>1/10</t>
  </si>
  <si>
    <t>Каша « Дружба »</t>
  </si>
  <si>
    <t>соль      - 1,5</t>
  </si>
  <si>
    <t>Жаркое по -  домашнему</t>
  </si>
  <si>
    <t>Омлет с сосиской</t>
  </si>
  <si>
    <t>Рыба.запеч.под мол.соусом с гарнир.</t>
  </si>
  <si>
    <t>масло сливочное - 4</t>
  </si>
  <si>
    <t>Картофель  отварной</t>
  </si>
  <si>
    <t>масло растительное - 8,4</t>
  </si>
  <si>
    <t>Салат  из белокоч.капусты с морковью</t>
  </si>
  <si>
    <t>яблоки - 42</t>
  </si>
  <si>
    <t>апельсины - 59</t>
  </si>
  <si>
    <t>сахар - 20</t>
  </si>
  <si>
    <t>Молоко кипяченое</t>
  </si>
  <si>
    <t>Молоко - 210</t>
  </si>
  <si>
    <t>1/20</t>
  </si>
  <si>
    <t>Суп рыбный с консервами</t>
  </si>
  <si>
    <t>картофель - 93,25</t>
  </si>
  <si>
    <t>морковь -  20</t>
  </si>
  <si>
    <t>лук репчатый -9,5</t>
  </si>
  <si>
    <t>крупа рисовая - 5</t>
  </si>
  <si>
    <t>масло сливочное- 3,75</t>
  </si>
  <si>
    <t>укроп или петрушка - 1,8</t>
  </si>
  <si>
    <t>сахар - 10</t>
  </si>
  <si>
    <t>ванилин - 0,1</t>
  </si>
  <si>
    <t>кефир  - 206</t>
  </si>
  <si>
    <t xml:space="preserve">Кефир </t>
  </si>
  <si>
    <t>Рыба,припущенная в молоке</t>
  </si>
  <si>
    <t>треска-филе  - 148,8</t>
  </si>
  <si>
    <t>лук репчатый - 39,6</t>
  </si>
  <si>
    <t>молоко - 27,6</t>
  </si>
  <si>
    <t>Булочка ванильная</t>
  </si>
  <si>
    <t>1/90</t>
  </si>
  <si>
    <t>ряженка 2,5% жирн.  - 205</t>
  </si>
  <si>
    <t xml:space="preserve">сахар     - 5                                    </t>
  </si>
  <si>
    <t xml:space="preserve">Яйца   - 40                       </t>
  </si>
  <si>
    <t>Вафли  с фрукт.-ягод.начинк.- 50</t>
  </si>
  <si>
    <t>томатное пюре - 2,5</t>
  </si>
  <si>
    <t>Макарон.издел.отварн.</t>
  </si>
  <si>
    <t>сахар  - 12</t>
  </si>
  <si>
    <t>Тефтели из гов.с рис.(ежики)</t>
  </si>
  <si>
    <t>Каша молочная рисовая (жидкая)</t>
  </si>
  <si>
    <t>морковь -15,75</t>
  </si>
  <si>
    <t>огурцы сол.- 16,75</t>
  </si>
  <si>
    <t>масло растител. - 5</t>
  </si>
  <si>
    <t>Борщ с капустой  и  картофелем</t>
  </si>
  <si>
    <t>Щи из св. капусты с картофелем</t>
  </si>
  <si>
    <t>картофель - 171,0</t>
  </si>
  <si>
    <t>молоко 3,2 % жирн. - 23,7</t>
  </si>
  <si>
    <t>масло сливочное - 5,25</t>
  </si>
  <si>
    <t>соль - 7,5</t>
  </si>
  <si>
    <t>Рагу из птицы</t>
  </si>
  <si>
    <t>масло растительное - 6</t>
  </si>
  <si>
    <t>крупа гречневая - 69,29</t>
  </si>
  <si>
    <t>соль - 0,75</t>
  </si>
  <si>
    <t>капуста белокоч.св. - 214,95</t>
  </si>
  <si>
    <t>морковь -3,75</t>
  </si>
  <si>
    <t>лук репчатый - 7,2</t>
  </si>
  <si>
    <t>томатная паста - 2,7</t>
  </si>
  <si>
    <t>лимонная кислота - 0,14</t>
  </si>
  <si>
    <t>мука пшеничная - 1,8</t>
  </si>
  <si>
    <t xml:space="preserve">сахар     - 4,5                                    </t>
  </si>
  <si>
    <t>масло сливочное - 2,5</t>
  </si>
  <si>
    <t>картофель - 198,0</t>
  </si>
  <si>
    <t>масло растительное - 6,75</t>
  </si>
  <si>
    <t>Макаронные изделия - 50,93</t>
  </si>
  <si>
    <t>куры - 208</t>
  </si>
  <si>
    <t>лук репчатый - 4,0</t>
  </si>
  <si>
    <t>соль - 1,20</t>
  </si>
  <si>
    <t>картофель - 64,2</t>
  </si>
  <si>
    <t>морковь - 34,5</t>
  </si>
  <si>
    <t>лук репчатый - 15,48</t>
  </si>
  <si>
    <t>капуста белокоч.св. - 63,9</t>
  </si>
  <si>
    <t>мука пшеничная - 2,25</t>
  </si>
  <si>
    <t>томатная паста - 1,35</t>
  </si>
  <si>
    <t>сахар  - 0,68</t>
  </si>
  <si>
    <t>соль - 0,9</t>
  </si>
  <si>
    <t>масло сливочное - 6,9</t>
  </si>
  <si>
    <t>масло сливочное - 7,5</t>
  </si>
  <si>
    <t>Кисель из концентрата - 24</t>
  </si>
  <si>
    <t>Каша пшенная молочная жидкая</t>
  </si>
  <si>
    <t>крупа рисовая -11,25</t>
  </si>
  <si>
    <t>молоко 3,2 % жирн.  - 76,5</t>
  </si>
  <si>
    <t>1/198</t>
  </si>
  <si>
    <t>треска - 100,72</t>
  </si>
  <si>
    <t>масло сливочное - 5,6</t>
  </si>
  <si>
    <t>молоко - 43</t>
  </si>
  <si>
    <t>1/130</t>
  </si>
  <si>
    <t>курица 1 категор.потраш.- 92,57</t>
  </si>
  <si>
    <t>масло растительное - 6,86</t>
  </si>
  <si>
    <t>картофель - 122,29</t>
  </si>
  <si>
    <t>морковь -24,0</t>
  </si>
  <si>
    <t>томатная пюре - 6,86</t>
  </si>
  <si>
    <t>лук репчатый - 13,71</t>
  </si>
  <si>
    <t>мука пшеничная - 1,14</t>
  </si>
  <si>
    <t>1/45</t>
  </si>
  <si>
    <t>Будочка "Веснушка"</t>
  </si>
  <si>
    <t>мука пшеничная - 42,85</t>
  </si>
  <si>
    <t xml:space="preserve">сахар     - 4,3                                  </t>
  </si>
  <si>
    <t>дрожжи - 1,3</t>
  </si>
  <si>
    <t>масло сливочное - 3,8</t>
  </si>
  <si>
    <t>яйцо - 1,3</t>
  </si>
  <si>
    <t>изюм - 2,1</t>
  </si>
  <si>
    <t>масло сливочное - 5</t>
  </si>
  <si>
    <t>яйцо - 6,67</t>
  </si>
  <si>
    <t>крупа перловая - 5</t>
  </si>
  <si>
    <t>картофель - 138,18</t>
  </si>
  <si>
    <t>лук репчатый - 15,91</t>
  </si>
  <si>
    <t>масло сливочное - 6,36</t>
  </si>
  <si>
    <t>томат - пюре - 6,36</t>
  </si>
  <si>
    <t>Суп карт. с крупой перловой</t>
  </si>
  <si>
    <t>масло растительное  - 5</t>
  </si>
  <si>
    <t>говядина - 137,27 (88,8)</t>
  </si>
  <si>
    <t>лавровый лист - 0,012</t>
  </si>
  <si>
    <t>200/10</t>
  </si>
  <si>
    <t>масло сливочное - 2</t>
  </si>
  <si>
    <t>мука пшеничная - 3,44</t>
  </si>
  <si>
    <t>масло сливочное - 3,44</t>
  </si>
  <si>
    <t>Сосиска,запеченная.в тесте</t>
  </si>
  <si>
    <t>сосиски -52</t>
  </si>
  <si>
    <t xml:space="preserve">сахар     -    2,5                              </t>
  </si>
  <si>
    <t>яйцо - 3</t>
  </si>
  <si>
    <t>соль      - 0,5</t>
  </si>
  <si>
    <t>мука пшеничная - 42</t>
  </si>
  <si>
    <t>дрожжи - 0,9</t>
  </si>
  <si>
    <t>108Пермь</t>
  </si>
  <si>
    <t>Сок абрикосовый</t>
  </si>
  <si>
    <t>Консер.рыбные в собствен.соку - 40</t>
  </si>
  <si>
    <t>1/142,9</t>
  </si>
  <si>
    <t>Борщ  из свежей капусты с фасолью</t>
  </si>
  <si>
    <t>морковь - 6,25</t>
  </si>
  <si>
    <t xml:space="preserve">сахар     - 0,5                                      </t>
  </si>
  <si>
    <t>сметана 15 % жирн. - 10</t>
  </si>
  <si>
    <t>Пищевая ценность</t>
  </si>
  <si>
    <t>Среднее за 1 день</t>
  </si>
  <si>
    <t>250/25</t>
  </si>
  <si>
    <t>250/20</t>
  </si>
  <si>
    <t>1/107,1</t>
  </si>
  <si>
    <t>1/128,6</t>
  </si>
  <si>
    <t>мука пшеничная - 65,67</t>
  </si>
  <si>
    <t xml:space="preserve">сахар     - 11,67                                     </t>
  </si>
  <si>
    <t>масло сливочное - 17,33</t>
  </si>
  <si>
    <t>соль      - 0,67</t>
  </si>
  <si>
    <t>Фрукты по сезону (банан)</t>
  </si>
  <si>
    <t>Фрукты по сезону (груша)</t>
  </si>
  <si>
    <t>Фрукты по сезону (яблоко)</t>
  </si>
  <si>
    <t>мука пшеничная - 67,5</t>
  </si>
  <si>
    <t xml:space="preserve">сахар     - 11,67                                 </t>
  </si>
  <si>
    <t>масло сливочное - 8,33</t>
  </si>
  <si>
    <t>яйцо - 6</t>
  </si>
  <si>
    <t>соль      - 1,33</t>
  </si>
  <si>
    <t>Ватрушка с повидлом</t>
  </si>
  <si>
    <t>Сдоба обыкновенная</t>
  </si>
  <si>
    <t>мука пшеничная - 68,33</t>
  </si>
  <si>
    <t>сахар     -  15</t>
  </si>
  <si>
    <t>Масло сливочное - 15</t>
  </si>
  <si>
    <t>яйцо -  2</t>
  </si>
  <si>
    <t>дрожжи - 1,67</t>
  </si>
  <si>
    <t xml:space="preserve">                                               </t>
  </si>
  <si>
    <t>масло раст. - 0,2</t>
  </si>
  <si>
    <t>треска-филе  - 34,8/30,5</t>
  </si>
  <si>
    <t>Фрикадельки:</t>
  </si>
  <si>
    <t>лук репчатый - 2,38</t>
  </si>
  <si>
    <t>мука пшеничная - 44,8</t>
  </si>
  <si>
    <t xml:space="preserve">сахар     -  4,4                             </t>
  </si>
  <si>
    <t>соль йодиров.  - 0,7</t>
  </si>
  <si>
    <t>дрожжи -  0,7</t>
  </si>
  <si>
    <t>масло сливочное - 1,31</t>
  </si>
  <si>
    <t>масло слив.для разд. - 1,8</t>
  </si>
  <si>
    <t>яйцо ( для смазки) - 1,6</t>
  </si>
  <si>
    <t>масло сливочное  - 5</t>
  </si>
  <si>
    <t>соль йодиров.     - 0,35</t>
  </si>
  <si>
    <t>Полдник</t>
  </si>
  <si>
    <t>Булочка школьная</t>
  </si>
  <si>
    <t>масло растительное - 0,84</t>
  </si>
  <si>
    <t>мука пшеничная - 49,34</t>
  </si>
  <si>
    <t>сахар - 3</t>
  </si>
  <si>
    <t>масло сливочное - 1,5</t>
  </si>
  <si>
    <t>дрожжи - 0,47</t>
  </si>
  <si>
    <t>соль -0,7</t>
  </si>
  <si>
    <t>Компот их яблок с лимоном</t>
  </si>
  <si>
    <t>яблоки свежие -  56</t>
  </si>
  <si>
    <t xml:space="preserve">лимоны - 16 </t>
  </si>
  <si>
    <t>Фрикадельки</t>
  </si>
  <si>
    <t>Сок апельсиновый</t>
  </si>
  <si>
    <t>Итого</t>
  </si>
  <si>
    <t>мука пшеничная - 31,6</t>
  </si>
  <si>
    <t>сахар     - 7,9</t>
  </si>
  <si>
    <t>масло сливочное - 5,5</t>
  </si>
  <si>
    <t>яйцо - 6,2</t>
  </si>
  <si>
    <t>молоко - 6,3</t>
  </si>
  <si>
    <t>изюм - 7,7</t>
  </si>
  <si>
    <t>ядра орехов - 0,63</t>
  </si>
  <si>
    <t>дрожжи - 1,6</t>
  </si>
  <si>
    <t>ванилин - 0,06</t>
  </si>
  <si>
    <t>соль йодиров. - 0,33</t>
  </si>
  <si>
    <t>Итого  :</t>
  </si>
  <si>
    <t>Кекс "Столичный"</t>
  </si>
  <si>
    <t>мука пшеничная -24</t>
  </si>
  <si>
    <t xml:space="preserve">сахар -18 </t>
  </si>
  <si>
    <t>масло сливочное -17,5</t>
  </si>
  <si>
    <t>соль - 0,07</t>
  </si>
  <si>
    <t>изюм - 14</t>
  </si>
  <si>
    <t>пудра рафинированная - 0,8</t>
  </si>
  <si>
    <t>эссенция -  0,07</t>
  </si>
  <si>
    <t>натрий двууглекислый - 0,07</t>
  </si>
  <si>
    <t>мука пшеничная - 38,5</t>
  </si>
  <si>
    <t>мука на подпыл - 1,5</t>
  </si>
  <si>
    <t>дрожжи - 0,48</t>
  </si>
  <si>
    <t>молоко - 20</t>
  </si>
  <si>
    <t>соль йодиров. - 0,48</t>
  </si>
  <si>
    <t>масло раст. - 1,3</t>
  </si>
  <si>
    <t>"Гребешок" из дрожжевого теста</t>
  </si>
  <si>
    <t>Мука -50,64</t>
  </si>
  <si>
    <t>сахар - 3,52</t>
  </si>
  <si>
    <t>масло сливочное - 1,52</t>
  </si>
  <si>
    <t>соль йодиров. - 0,8</t>
  </si>
  <si>
    <t>дрожжи - 1,52</t>
  </si>
  <si>
    <t>мука на подпыл - 2</t>
  </si>
  <si>
    <t>повидло яблочное - 15</t>
  </si>
  <si>
    <t>сахарная пудра - 3</t>
  </si>
  <si>
    <t>масло растительное - 0,25</t>
  </si>
  <si>
    <t>яйцо - 0,15</t>
  </si>
  <si>
    <t>Котлеты (биточки) мясные</t>
  </si>
  <si>
    <t>масло сливочное - 6</t>
  </si>
  <si>
    <t>говядина (котлетное мясо) -100(74)</t>
  </si>
  <si>
    <t>соль - 10</t>
  </si>
  <si>
    <t>Кекс "Творожный"</t>
  </si>
  <si>
    <t>мука пшеничная - 29</t>
  </si>
  <si>
    <t>сахар  - 33</t>
  </si>
  <si>
    <t>масло сливочное - 15</t>
  </si>
  <si>
    <t>яйцо - 5</t>
  </si>
  <si>
    <t>творог - 26(25)</t>
  </si>
  <si>
    <t>пудра рафинорованная - 1</t>
  </si>
  <si>
    <t>натрий двуугликислый - 0,05</t>
  </si>
  <si>
    <t>пшено   - 40,0</t>
  </si>
  <si>
    <t>молоко 3,2% жирн.  - 112</t>
  </si>
  <si>
    <t>крупа пшено - 11</t>
  </si>
  <si>
    <t>крупа рисовая -15</t>
  </si>
  <si>
    <t>молоко 3,2 % жирн.  - 102</t>
  </si>
  <si>
    <t xml:space="preserve">сахар     - 5                                        </t>
  </si>
  <si>
    <t>109 Пермь</t>
  </si>
  <si>
    <t>мука пшеничная - 82,23</t>
  </si>
  <si>
    <t>сахар - 5</t>
  </si>
  <si>
    <t>масло растительное - 1,4</t>
  </si>
  <si>
    <t>дрожжи - 0,78</t>
  </si>
  <si>
    <t>соль йодиров. - 1,17</t>
  </si>
  <si>
    <t>мука пшеничная - 71,42</t>
  </si>
  <si>
    <t xml:space="preserve">сахар     - 7,17                       </t>
  </si>
  <si>
    <t>дрожжи - 2,17</t>
  </si>
  <si>
    <t>масло сливочное - 6,33</t>
  </si>
  <si>
    <t>яйцо - 2,17</t>
  </si>
  <si>
    <t>соль йодир.     - 0,4</t>
  </si>
  <si>
    <t>соль  йодир.    - 0,67</t>
  </si>
  <si>
    <t>изюм - 3,5</t>
  </si>
  <si>
    <t>Мука - 84,40</t>
  </si>
  <si>
    <t>сахар - 5,87</t>
  </si>
  <si>
    <t>масло сливочное - 2,53</t>
  </si>
  <si>
    <t>соль йодиров. - 1,33</t>
  </si>
  <si>
    <t>дрожжи - 2,53</t>
  </si>
  <si>
    <t>мука на подпыл - 3,33</t>
  </si>
  <si>
    <t>повидло яблочное - 25</t>
  </si>
  <si>
    <t>сахарная пудра - 5</t>
  </si>
  <si>
    <t>масло растительное - 0,42</t>
  </si>
  <si>
    <t>яйцо - 0,25</t>
  </si>
  <si>
    <t>мука пшеничная - 74,67</t>
  </si>
  <si>
    <t>сахар     -  7,33</t>
  </si>
  <si>
    <t>масло сливочное - 2,18</t>
  </si>
  <si>
    <t>соль йодиров.  - 1,17</t>
  </si>
  <si>
    <t>дрожжи -  1,17</t>
  </si>
  <si>
    <t>масло слив.для разд. - 3</t>
  </si>
  <si>
    <t>яйцо ( для смазки) - 2,67</t>
  </si>
  <si>
    <t>мука пшеничная - 52,67</t>
  </si>
  <si>
    <t>сахар     - 13,17</t>
  </si>
  <si>
    <t>масло сливочное - 9,17</t>
  </si>
  <si>
    <t>яйцо - 10,33</t>
  </si>
  <si>
    <t>молоко - 10,5</t>
  </si>
  <si>
    <t>изюм - 12,83</t>
  </si>
  <si>
    <t>ядра орехов - 1,05</t>
  </si>
  <si>
    <t>соль йодиров. - 0,55</t>
  </si>
  <si>
    <t>дрожжи - 2,67</t>
  </si>
  <si>
    <t>мука пшеничная - 64,17</t>
  </si>
  <si>
    <t>мука на подпыл - 2,5</t>
  </si>
  <si>
    <t>дрожжи - 0,80</t>
  </si>
  <si>
    <t>молоко - 33,33</t>
  </si>
  <si>
    <t>соль йодиров. - 0,80</t>
  </si>
  <si>
    <t>масло раст. - 2,17</t>
  </si>
  <si>
    <t>мука пшеничная - 58,33</t>
  </si>
  <si>
    <t>сахар  - 20</t>
  </si>
  <si>
    <t>масло сливочное  - 8,33</t>
  </si>
  <si>
    <t>молоко 3% жирн. - 8,33</t>
  </si>
  <si>
    <t>соль йодиров.     - 0,58</t>
  </si>
  <si>
    <t>ванилин - 0,03</t>
  </si>
  <si>
    <t>крупа перловая - 10</t>
  </si>
  <si>
    <t>Филе индейки -74</t>
  </si>
  <si>
    <t>соль - 2</t>
  </si>
  <si>
    <t>Салат из моркови</t>
  </si>
  <si>
    <t>соль - 3</t>
  </si>
  <si>
    <t>132/22</t>
  </si>
  <si>
    <t>1/39</t>
  </si>
  <si>
    <t>150/7,5</t>
  </si>
  <si>
    <t>овсяные хлопья "Геркулес"- 32,1</t>
  </si>
  <si>
    <t>молоко 3,2% жирн.  - 71,25</t>
  </si>
  <si>
    <t>сахар     - 4,5</t>
  </si>
  <si>
    <t>соль      - 0,75</t>
  </si>
  <si>
    <t>Компот из яблок с лимоном</t>
  </si>
  <si>
    <t>Колбаса вареная - 21</t>
  </si>
  <si>
    <t xml:space="preserve">Хлеб пшеничный -15                     </t>
  </si>
  <si>
    <t>1/35.</t>
  </si>
  <si>
    <t>Бутерброды с вареными.колбасами</t>
  </si>
  <si>
    <t>Котлеты рыбные</t>
  </si>
  <si>
    <t>минтай    - 131(80)</t>
  </si>
  <si>
    <t>хлеб пшеничный - 19</t>
  </si>
  <si>
    <t>яйцо - 0,15 шт (6)</t>
  </si>
  <si>
    <t>молоко или вода - 14</t>
  </si>
  <si>
    <t>соль    - 3</t>
  </si>
  <si>
    <t>200/15/7</t>
  </si>
  <si>
    <t>Запеканка из творога</t>
  </si>
  <si>
    <t>1/155</t>
  </si>
  <si>
    <t>творог - 122,20</t>
  </si>
  <si>
    <t>крупа манная - 8,41</t>
  </si>
  <si>
    <t>сахар - 8,41</t>
  </si>
  <si>
    <t>яйцо - 3,90</t>
  </si>
  <si>
    <t>масло слив. - 4,51</t>
  </si>
  <si>
    <t>сухари панировочные - 4,51</t>
  </si>
  <si>
    <t>соль - 1,22</t>
  </si>
  <si>
    <t>сметана  - 4,51</t>
  </si>
  <si>
    <t>крупа пшено - 8,25</t>
  </si>
  <si>
    <t xml:space="preserve">сахар     - 3,755                                        </t>
  </si>
  <si>
    <t xml:space="preserve">яйца   - 1,765 шт(70,59)                       </t>
  </si>
  <si>
    <t>молоко - 44,12</t>
  </si>
  <si>
    <t>сосиски - 29,12 (28,24)</t>
  </si>
  <si>
    <t>масло сливочное - 15,88</t>
  </si>
  <si>
    <t>Масло сливочное - 10</t>
  </si>
  <si>
    <t>Салат карт. с раст.маслом.</t>
  </si>
  <si>
    <t>Салат  "Пестрый"</t>
  </si>
  <si>
    <t>Салат из свеклы с курагой и изюмом</t>
  </si>
  <si>
    <t>Пюре из гороха с маслом</t>
  </si>
  <si>
    <t>горох - 73,9</t>
  </si>
  <si>
    <t>масло сливочное- 3,66</t>
  </si>
  <si>
    <t>соль - 2,2</t>
  </si>
  <si>
    <t>Кофейный напиток  с молоком</t>
  </si>
  <si>
    <t>кофейный напиток - 5</t>
  </si>
  <si>
    <t>молоко  - 100</t>
  </si>
  <si>
    <t>вода - 120</t>
  </si>
  <si>
    <t>Напиток из шиповника</t>
  </si>
  <si>
    <t>шиповник (целые плоды) - 20</t>
  </si>
  <si>
    <t>сахар - 15</t>
  </si>
  <si>
    <t>вода - 230</t>
  </si>
  <si>
    <t xml:space="preserve">Йогурт </t>
  </si>
  <si>
    <t>Йогурт  - 123,6</t>
  </si>
  <si>
    <t>хлеб пшеничный - 20</t>
  </si>
  <si>
    <t>сыр "Голладский" - 22(20)</t>
  </si>
  <si>
    <t>сахар     - 1,6</t>
  </si>
  <si>
    <t>масло сливочное -1,3</t>
  </si>
  <si>
    <t>мука пшеничная - 31,2</t>
  </si>
  <si>
    <t>яйцо -1/26 шт (1,5</t>
  </si>
  <si>
    <t>повидло - 30,3(30)</t>
  </si>
  <si>
    <t xml:space="preserve">сахар     - 15                                      </t>
  </si>
  <si>
    <t>курага - 20(37)</t>
  </si>
  <si>
    <t>Компот из изюма</t>
  </si>
  <si>
    <t>изюм - 20(32)</t>
  </si>
  <si>
    <t>Компот из см. сухофруктов</t>
  </si>
  <si>
    <t>сухофрукты - 25(30,5)</t>
  </si>
  <si>
    <t xml:space="preserve">сахар     - 15                                     </t>
  </si>
  <si>
    <t>капуста белокоч.св. -  63,6</t>
  </si>
  <si>
    <t>морковь - 7,8</t>
  </si>
  <si>
    <t>сахар     - 3</t>
  </si>
  <si>
    <t>лимонная кислота - 0,06</t>
  </si>
  <si>
    <t>капуста белокоч.св. - 35(28)</t>
  </si>
  <si>
    <t>морковь - 11,3(9)</t>
  </si>
  <si>
    <t>зелень(петрушка) - 3,8(3)</t>
  </si>
  <si>
    <t>яблоки свежие - 17(15)</t>
  </si>
  <si>
    <t>масло растительное - 3</t>
  </si>
  <si>
    <t>лимонная кислота  - 0,06</t>
  </si>
  <si>
    <t>соль  - 0,6</t>
  </si>
  <si>
    <t>морковь - 58(53,5)</t>
  </si>
  <si>
    <t>изюм  - 6,1(6)</t>
  </si>
  <si>
    <t>апельсины - 9(6)</t>
  </si>
  <si>
    <t>сахар - 6</t>
  </si>
  <si>
    <t>лимон - 3</t>
  </si>
  <si>
    <t>морковь - 47,2(37,8)</t>
  </si>
  <si>
    <t>яблоко свежие - 15,7(11)</t>
  </si>
  <si>
    <t>курага - 5,4</t>
  </si>
  <si>
    <t xml:space="preserve">сахар     - 2,25                           </t>
  </si>
  <si>
    <t>петрушка (зелень) - 1,5</t>
  </si>
  <si>
    <t>Зефир (пастила)</t>
  </si>
  <si>
    <t>250/10</t>
  </si>
  <si>
    <t>морковь - 56,4</t>
  </si>
  <si>
    <t xml:space="preserve">сахар     - 1,8                                      </t>
  </si>
  <si>
    <t>Салат витаминный с масл.растительн.</t>
  </si>
  <si>
    <t>свекла - 50 (40)</t>
  </si>
  <si>
    <t>яблоко свежие - 23,3 (16,3)</t>
  </si>
  <si>
    <t xml:space="preserve">сахар     - 2          </t>
  </si>
  <si>
    <t>масло раст. - 3</t>
  </si>
  <si>
    <t>картофель - 33,9</t>
  </si>
  <si>
    <t>огурцы соленые - 18,8</t>
  </si>
  <si>
    <t>лук репчатый - 7,1</t>
  </si>
  <si>
    <t>зеленый горошек -  15,4</t>
  </si>
  <si>
    <t>соль - 0,6</t>
  </si>
  <si>
    <t>Яйцо вареное</t>
  </si>
  <si>
    <t>Биточки паровые из индейки</t>
  </si>
  <si>
    <t>вода - 22</t>
  </si>
  <si>
    <t>Бутерброд с сыром (1 вар)</t>
  </si>
  <si>
    <t>картофель - 17,64(13,2</t>
  </si>
  <si>
    <t>свекла - 11,4(9)</t>
  </si>
  <si>
    <t>морковь - 7,8(7,2)</t>
  </si>
  <si>
    <t>огурцы соленые - 11,4(9)</t>
  </si>
  <si>
    <t>капуста квашенная - 12,84(9)</t>
  </si>
  <si>
    <t>лук репчатый - 10,74(9)</t>
  </si>
  <si>
    <t>масло раст. - 6</t>
  </si>
  <si>
    <t>583
 Пермь
 2013</t>
  </si>
  <si>
    <t>433
Москва
2003</t>
  </si>
  <si>
    <t>масло сливочное - 20</t>
  </si>
  <si>
    <t>Плов из птицы</t>
  </si>
  <si>
    <t>индейка - 68</t>
  </si>
  <si>
    <t>масло растительное - 7</t>
  </si>
  <si>
    <t>лук репчатый - 8 (7)</t>
  </si>
  <si>
    <t>морковь - 10(8)</t>
  </si>
  <si>
    <t>томатное пюре - 5</t>
  </si>
  <si>
    <t>крупа рисовая - 35</t>
  </si>
  <si>
    <t>Масло сливочное</t>
  </si>
  <si>
    <t>картофель - 126,5 (72,3)</t>
  </si>
  <si>
    <t>молоко  - 17,91</t>
  </si>
  <si>
    <t>Картофельное пюре № 429 - 112</t>
  </si>
  <si>
    <t>свекла -  59,16</t>
  </si>
  <si>
    <t>курага -  3,36</t>
  </si>
  <si>
    <t>изюм - 3,72</t>
  </si>
  <si>
    <t>масло растительное -  3,6</t>
  </si>
  <si>
    <t>свекла - 70,5(56,4)</t>
  </si>
  <si>
    <t>масло растительное - 0,24</t>
  </si>
  <si>
    <t>вода - 24</t>
  </si>
  <si>
    <t>вода - 56</t>
  </si>
  <si>
    <t>вода - 70</t>
  </si>
  <si>
    <t>Фрукты по сезону (банан,яблоко)</t>
  </si>
  <si>
    <t>говядина - 86,4(63)</t>
  </si>
  <si>
    <t>хлеб пшеничный - 11,7</t>
  </si>
  <si>
    <t>масло сливочное- 2,7</t>
  </si>
  <si>
    <t>лук репчатый - 35,1</t>
  </si>
  <si>
    <t>макаронные изделия - 55,8</t>
  </si>
  <si>
    <t>сыр сыч.тв.сорт.(российский) -19,8</t>
  </si>
  <si>
    <t>соль      - 2,76</t>
  </si>
  <si>
    <t>масло сливочное -  4,5</t>
  </si>
  <si>
    <t>Фрукты по сезону (апельсин,груша)</t>
  </si>
  <si>
    <t>говядина - 78,45  (56,59)</t>
  </si>
  <si>
    <t>крупа рисовая - 7,72</t>
  </si>
  <si>
    <t>лук репчатый - 31,51</t>
  </si>
  <si>
    <t>масло сливочное - 12,86</t>
  </si>
  <si>
    <t>мука пшеничная - 6,43</t>
  </si>
  <si>
    <t>соус молочный № 435 - 38,58</t>
  </si>
  <si>
    <t>молоко  - 38,58</t>
  </si>
  <si>
    <t>мука пшеничная - 1,93</t>
  </si>
  <si>
    <t>масло сливочное - 193</t>
  </si>
  <si>
    <t>сахар - 0,39</t>
  </si>
  <si>
    <t>говядина - 78 (57)</t>
  </si>
  <si>
    <t>хлеб пшеничный  - 12</t>
  </si>
  <si>
    <t>лук репчатый - 18,6</t>
  </si>
  <si>
    <t>масло сливочное - 8,4</t>
  </si>
  <si>
    <t>яйцо - 7,5</t>
  </si>
  <si>
    <t>сухари панировочные - 7,5</t>
  </si>
  <si>
    <t>соль -  0,75</t>
  </si>
  <si>
    <t>маргарин сливочное - 4,7</t>
  </si>
  <si>
    <t>масса отвар.макарон - 157,5</t>
  </si>
  <si>
    <t xml:space="preserve">Макароные изд. отварные с сыром  </t>
  </si>
  <si>
    <t>пр</t>
  </si>
  <si>
    <t xml:space="preserve">                                                                                                                                                                                                Утверждаю:  директор:           Кудрявцева Т.В.</t>
  </si>
  <si>
    <t>каша жидкая молочная из манной крупы</t>
  </si>
  <si>
    <t>круппа манная-31</t>
  </si>
  <si>
    <t>молоко-100</t>
  </si>
  <si>
    <t>вода -75</t>
  </si>
  <si>
    <t xml:space="preserve">сахар     - 16                                  </t>
  </si>
  <si>
    <t>Соус молоч.для запекания №382</t>
  </si>
  <si>
    <t xml:space="preserve">Тефтели из говядины </t>
  </si>
  <si>
    <t>Суп карт. с рыбными фрмкадельками</t>
  </si>
  <si>
    <t>Зразы  рубленые</t>
  </si>
  <si>
    <r>
      <t xml:space="preserve">    ДВУХНЕДЕЛЬНОЕ   МЕНЮ 
в осенне-зимний период
МБОУ СОШ с. Дубровское
для учащихся с 7 до 11 лет
</t>
    </r>
    <r>
      <rPr>
        <sz val="22"/>
        <rFont val="Arial"/>
        <family val="2"/>
      </rPr>
      <t>Составлено в соответствии с СанПин 2.3/2.4.3590-20,Методическими рекомендациями МР 2.4 0179-20</t>
    </r>
  </si>
  <si>
    <t>Салат из моркови  с изюмом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</si>
</sst>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0_р_."/>
    <numFmt numFmtId="174" formatCode="#,##0;\-#,##0"/>
    <numFmt numFmtId="175" formatCode="#,###.0"/>
    <numFmt numFmtId="176" formatCode="0.0"/>
    <numFmt numFmtId="177" formatCode="000000"/>
    <numFmt numFmtId="178" formatCode="[$-FC19]d\ mmmm\ yyyy\ &quot;г.&quot;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"/>
    <numFmt numFmtId="185" formatCode="#,##0_ ;\-#,##0\ "/>
  </numFmts>
  <fonts count="5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distributed"/>
    </xf>
    <xf numFmtId="0" fontId="2" fillId="0" borderId="0" xfId="0" applyFont="1" applyAlignment="1">
      <alignment horizontal="left" vertical="distributed"/>
    </xf>
    <xf numFmtId="0" fontId="3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173" fontId="3" fillId="0" borderId="0" xfId="0" applyNumberFormat="1" applyFont="1" applyBorder="1" applyAlignment="1">
      <alignment horizontal="left" vertical="distributed"/>
    </xf>
    <xf numFmtId="172" fontId="2" fillId="0" borderId="0" xfId="0" applyNumberFormat="1" applyFont="1" applyBorder="1" applyAlignment="1">
      <alignment horizontal="left" vertical="distributed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distributed"/>
    </xf>
    <xf numFmtId="0" fontId="3" fillId="0" borderId="0" xfId="0" applyFont="1" applyBorder="1" applyAlignment="1">
      <alignment horizontal="center" vertical="distributed"/>
    </xf>
    <xf numFmtId="49" fontId="3" fillId="0" borderId="0" xfId="0" applyNumberFormat="1" applyFont="1" applyBorder="1" applyAlignment="1">
      <alignment horizontal="center" vertical="distributed"/>
    </xf>
    <xf numFmtId="173" fontId="2" fillId="0" borderId="0" xfId="0" applyNumberFormat="1" applyFont="1" applyBorder="1" applyAlignment="1">
      <alignment horizontal="center" vertical="distributed"/>
    </xf>
    <xf numFmtId="2" fontId="2" fillId="0" borderId="0" xfId="0" applyNumberFormat="1" applyFont="1" applyBorder="1" applyAlignment="1">
      <alignment horizontal="center" vertical="distributed"/>
    </xf>
    <xf numFmtId="2" fontId="3" fillId="0" borderId="0" xfId="0" applyNumberFormat="1" applyFont="1" applyBorder="1" applyAlignment="1">
      <alignment horizontal="center" vertical="distributed"/>
    </xf>
    <xf numFmtId="173" fontId="3" fillId="0" borderId="0" xfId="0" applyNumberFormat="1" applyFont="1" applyBorder="1" applyAlignment="1">
      <alignment horizontal="center" vertical="distributed"/>
    </xf>
    <xf numFmtId="0" fontId="3" fillId="0" borderId="0" xfId="0" applyNumberFormat="1" applyFont="1" applyBorder="1" applyAlignment="1">
      <alignment horizontal="center" vertical="distributed"/>
    </xf>
    <xf numFmtId="0" fontId="2" fillId="0" borderId="0" xfId="0" applyNumberFormat="1" applyFont="1" applyBorder="1" applyAlignment="1">
      <alignment horizontal="center" vertical="distributed"/>
    </xf>
    <xf numFmtId="49" fontId="2" fillId="0" borderId="0" xfId="0" applyNumberFormat="1" applyFont="1" applyBorder="1" applyAlignment="1">
      <alignment horizontal="center" vertical="distributed"/>
    </xf>
    <xf numFmtId="172" fontId="7" fillId="0" borderId="0" xfId="0" applyNumberFormat="1" applyFont="1" applyBorder="1" applyAlignment="1">
      <alignment horizontal="left" vertical="distributed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distributed"/>
    </xf>
    <xf numFmtId="0" fontId="9" fillId="0" borderId="13" xfId="0" applyFont="1" applyBorder="1" applyAlignment="1">
      <alignment horizontal="left" vertical="distributed"/>
    </xf>
    <xf numFmtId="0" fontId="9" fillId="0" borderId="14" xfId="0" applyFont="1" applyBorder="1" applyAlignment="1">
      <alignment horizontal="left" vertical="distributed" wrapText="1"/>
    </xf>
    <xf numFmtId="0" fontId="9" fillId="0" borderId="15" xfId="0" applyFont="1" applyBorder="1" applyAlignment="1">
      <alignment horizontal="left" vertical="distributed"/>
    </xf>
    <xf numFmtId="0" fontId="9" fillId="0" borderId="16" xfId="0" applyFont="1" applyBorder="1" applyAlignment="1">
      <alignment horizontal="left" vertical="distributed"/>
    </xf>
    <xf numFmtId="0" fontId="8" fillId="0" borderId="13" xfId="0" applyFont="1" applyBorder="1" applyAlignment="1">
      <alignment horizontal="left" vertical="distributed"/>
    </xf>
    <xf numFmtId="172" fontId="9" fillId="0" borderId="13" xfId="0" applyNumberFormat="1" applyFont="1" applyBorder="1" applyAlignment="1">
      <alignment horizontal="left" vertical="distributed"/>
    </xf>
    <xf numFmtId="173" fontId="8" fillId="0" borderId="13" xfId="0" applyNumberFormat="1" applyFont="1" applyBorder="1" applyAlignment="1">
      <alignment horizontal="left" vertical="distributed"/>
    </xf>
    <xf numFmtId="0" fontId="8" fillId="0" borderId="14" xfId="0" applyNumberFormat="1" applyFont="1" applyBorder="1" applyAlignment="1">
      <alignment horizontal="left" vertical="distributed"/>
    </xf>
    <xf numFmtId="0" fontId="8" fillId="0" borderId="14" xfId="0" applyFont="1" applyBorder="1" applyAlignment="1">
      <alignment horizontal="left" vertical="distributed"/>
    </xf>
    <xf numFmtId="0" fontId="8" fillId="0" borderId="13" xfId="0" applyFont="1" applyBorder="1" applyAlignment="1">
      <alignment horizontal="center" vertical="distributed"/>
    </xf>
    <xf numFmtId="173" fontId="8" fillId="0" borderId="13" xfId="0" applyNumberFormat="1" applyFont="1" applyBorder="1" applyAlignment="1">
      <alignment horizontal="center" vertical="distributed"/>
    </xf>
    <xf numFmtId="0" fontId="8" fillId="0" borderId="14" xfId="0" applyNumberFormat="1" applyFont="1" applyBorder="1" applyAlignment="1">
      <alignment horizontal="center" vertical="distributed"/>
    </xf>
    <xf numFmtId="2" fontId="8" fillId="0" borderId="13" xfId="0" applyNumberFormat="1" applyFont="1" applyBorder="1" applyAlignment="1">
      <alignment horizontal="center" vertical="distributed"/>
    </xf>
    <xf numFmtId="2" fontId="8" fillId="0" borderId="14" xfId="0" applyNumberFormat="1" applyFont="1" applyBorder="1" applyAlignment="1">
      <alignment horizontal="center" vertical="distributed"/>
    </xf>
    <xf numFmtId="49" fontId="8" fillId="0" borderId="13" xfId="0" applyNumberFormat="1" applyFont="1" applyBorder="1" applyAlignment="1">
      <alignment horizontal="center" vertical="distributed"/>
    </xf>
    <xf numFmtId="173" fontId="9" fillId="0" borderId="13" xfId="0" applyNumberFormat="1" applyFont="1" applyBorder="1" applyAlignment="1">
      <alignment horizontal="center" vertical="distributed"/>
    </xf>
    <xf numFmtId="0" fontId="9" fillId="0" borderId="14" xfId="0" applyNumberFormat="1" applyFont="1" applyBorder="1" applyAlignment="1">
      <alignment horizontal="center" vertical="distributed"/>
    </xf>
    <xf numFmtId="2" fontId="9" fillId="0" borderId="14" xfId="0" applyNumberFormat="1" applyFont="1" applyBorder="1" applyAlignment="1">
      <alignment horizontal="center" vertical="distributed"/>
    </xf>
    <xf numFmtId="49" fontId="9" fillId="0" borderId="13" xfId="0" applyNumberFormat="1" applyFont="1" applyBorder="1" applyAlignment="1">
      <alignment horizontal="center" vertical="distributed"/>
    </xf>
    <xf numFmtId="0" fontId="9" fillId="0" borderId="0" xfId="0" applyFont="1" applyBorder="1" applyAlignment="1">
      <alignment horizontal="left" vertical="distributed"/>
    </xf>
    <xf numFmtId="49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 horizontal="center" vertical="distributed"/>
    </xf>
    <xf numFmtId="2" fontId="8" fillId="0" borderId="0" xfId="0" applyNumberFormat="1" applyFont="1" applyBorder="1" applyAlignment="1">
      <alignment horizontal="center" vertical="distributed"/>
    </xf>
    <xf numFmtId="49" fontId="8" fillId="0" borderId="12" xfId="0" applyNumberFormat="1" applyFont="1" applyBorder="1" applyAlignment="1">
      <alignment horizontal="center" vertical="distributed"/>
    </xf>
    <xf numFmtId="173" fontId="8" fillId="0" borderId="12" xfId="0" applyNumberFormat="1" applyFont="1" applyBorder="1" applyAlignment="1">
      <alignment horizontal="center" vertical="distributed"/>
    </xf>
    <xf numFmtId="0" fontId="8" fillId="0" borderId="17" xfId="0" applyNumberFormat="1" applyFont="1" applyBorder="1" applyAlignment="1">
      <alignment horizontal="center" vertical="distributed"/>
    </xf>
    <xf numFmtId="49" fontId="8" fillId="0" borderId="18" xfId="0" applyNumberFormat="1" applyFont="1" applyBorder="1" applyAlignment="1">
      <alignment horizontal="center" vertical="distributed"/>
    </xf>
    <xf numFmtId="173" fontId="8" fillId="0" borderId="18" xfId="0" applyNumberFormat="1" applyFont="1" applyBorder="1" applyAlignment="1">
      <alignment horizontal="center" vertical="distributed"/>
    </xf>
    <xf numFmtId="0" fontId="8" fillId="0" borderId="19" xfId="0" applyNumberFormat="1" applyFont="1" applyBorder="1" applyAlignment="1">
      <alignment horizontal="center" vertical="distributed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2" fontId="8" fillId="0" borderId="12" xfId="0" applyNumberFormat="1" applyFont="1" applyBorder="1" applyAlignment="1">
      <alignment horizontal="center" vertical="distributed"/>
    </xf>
    <xf numFmtId="2" fontId="8" fillId="0" borderId="17" xfId="0" applyNumberFormat="1" applyFont="1" applyBorder="1" applyAlignment="1">
      <alignment horizontal="center" vertical="distributed"/>
    </xf>
    <xf numFmtId="173" fontId="9" fillId="0" borderId="0" xfId="0" applyNumberFormat="1" applyFont="1" applyBorder="1" applyAlignment="1">
      <alignment horizontal="center" vertical="distributed"/>
    </xf>
    <xf numFmtId="0" fontId="9" fillId="0" borderId="0" xfId="0" applyNumberFormat="1" applyFont="1" applyBorder="1" applyAlignment="1">
      <alignment horizontal="center" vertical="distributed"/>
    </xf>
    <xf numFmtId="49" fontId="8" fillId="0" borderId="23" xfId="0" applyNumberFormat="1" applyFont="1" applyBorder="1" applyAlignment="1">
      <alignment horizontal="center" vertical="distributed"/>
    </xf>
    <xf numFmtId="173" fontId="8" fillId="0" borderId="23" xfId="0" applyNumberFormat="1" applyFont="1" applyBorder="1" applyAlignment="1">
      <alignment horizontal="center" vertical="distributed"/>
    </xf>
    <xf numFmtId="0" fontId="8" fillId="0" borderId="24" xfId="0" applyNumberFormat="1" applyFont="1" applyBorder="1" applyAlignment="1">
      <alignment horizontal="center" vertical="distributed"/>
    </xf>
    <xf numFmtId="0" fontId="8" fillId="0" borderId="0" xfId="0" applyFont="1" applyAlignment="1">
      <alignment horizontal="left" vertical="distributed"/>
    </xf>
    <xf numFmtId="4" fontId="9" fillId="0" borderId="13" xfId="0" applyNumberFormat="1" applyFont="1" applyBorder="1" applyAlignment="1">
      <alignment horizontal="center" vertical="distributed"/>
    </xf>
    <xf numFmtId="173" fontId="9" fillId="0" borderId="18" xfId="0" applyNumberFormat="1" applyFont="1" applyBorder="1" applyAlignment="1">
      <alignment horizontal="center" vertical="distributed"/>
    </xf>
    <xf numFmtId="49" fontId="9" fillId="0" borderId="19" xfId="0" applyNumberFormat="1" applyFont="1" applyBorder="1" applyAlignment="1">
      <alignment horizontal="center" vertical="distributed"/>
    </xf>
    <xf numFmtId="173" fontId="9" fillId="0" borderId="25" xfId="0" applyNumberFormat="1" applyFont="1" applyBorder="1" applyAlignment="1">
      <alignment horizontal="center" vertical="distributed"/>
    </xf>
    <xf numFmtId="173" fontId="9" fillId="0" borderId="26" xfId="0" applyNumberFormat="1" applyFont="1" applyBorder="1" applyAlignment="1">
      <alignment horizontal="center" vertical="distributed"/>
    </xf>
    <xf numFmtId="0" fontId="9" fillId="0" borderId="0" xfId="0" applyFont="1" applyAlignment="1">
      <alignment horizontal="center" vertical="center"/>
    </xf>
    <xf numFmtId="2" fontId="8" fillId="0" borderId="18" xfId="0" applyNumberFormat="1" applyFont="1" applyBorder="1" applyAlignment="1">
      <alignment horizontal="center" vertical="distributed"/>
    </xf>
    <xf numFmtId="2" fontId="8" fillId="0" borderId="19" xfId="0" applyNumberFormat="1" applyFont="1" applyBorder="1" applyAlignment="1">
      <alignment horizontal="center" vertical="distributed"/>
    </xf>
    <xf numFmtId="2" fontId="8" fillId="0" borderId="27" xfId="0" applyNumberFormat="1" applyFont="1" applyBorder="1" applyAlignment="1">
      <alignment horizontal="center" vertical="distributed"/>
    </xf>
    <xf numFmtId="2" fontId="8" fillId="0" borderId="28" xfId="0" applyNumberFormat="1" applyFont="1" applyBorder="1" applyAlignment="1">
      <alignment horizontal="center" vertical="distributed"/>
    </xf>
    <xf numFmtId="173" fontId="9" fillId="0" borderId="28" xfId="0" applyNumberFormat="1" applyFont="1" applyBorder="1" applyAlignment="1">
      <alignment horizontal="center" vertical="distributed"/>
    </xf>
    <xf numFmtId="49" fontId="8" fillId="0" borderId="29" xfId="0" applyNumberFormat="1" applyFont="1" applyBorder="1" applyAlignment="1">
      <alignment horizontal="center" vertical="distributed"/>
    </xf>
    <xf numFmtId="0" fontId="8" fillId="0" borderId="30" xfId="0" applyFont="1" applyBorder="1" applyAlignment="1">
      <alignment horizontal="left" vertical="distributed"/>
    </xf>
    <xf numFmtId="0" fontId="8" fillId="0" borderId="18" xfId="0" applyFont="1" applyBorder="1" applyAlignment="1">
      <alignment horizontal="left" vertical="distributed"/>
    </xf>
    <xf numFmtId="0" fontId="8" fillId="0" borderId="31" xfId="0" applyFont="1" applyBorder="1" applyAlignment="1">
      <alignment horizontal="left" vertical="distributed"/>
    </xf>
    <xf numFmtId="0" fontId="8" fillId="0" borderId="12" xfId="0" applyFont="1" applyBorder="1" applyAlignment="1">
      <alignment horizontal="left" vertical="distributed"/>
    </xf>
    <xf numFmtId="0" fontId="8" fillId="0" borderId="29" xfId="0" applyFont="1" applyBorder="1" applyAlignment="1">
      <alignment horizontal="left" vertical="distributed"/>
    </xf>
    <xf numFmtId="0" fontId="8" fillId="0" borderId="26" xfId="0" applyFont="1" applyFill="1" applyBorder="1" applyAlignment="1">
      <alignment horizontal="left" vertical="distributed"/>
    </xf>
    <xf numFmtId="2" fontId="8" fillId="0" borderId="32" xfId="0" applyNumberFormat="1" applyFont="1" applyBorder="1" applyAlignment="1">
      <alignment horizontal="center" vertical="distributed"/>
    </xf>
    <xf numFmtId="2" fontId="8" fillId="0" borderId="33" xfId="0" applyNumberFormat="1" applyFont="1" applyBorder="1" applyAlignment="1">
      <alignment horizontal="center" vertical="distributed"/>
    </xf>
    <xf numFmtId="173" fontId="8" fillId="0" borderId="34" xfId="0" applyNumberFormat="1" applyFont="1" applyBorder="1" applyAlignment="1">
      <alignment horizontal="center" vertical="distributed"/>
    </xf>
    <xf numFmtId="0" fontId="8" fillId="0" borderId="34" xfId="0" applyNumberFormat="1" applyFont="1" applyBorder="1" applyAlignment="1">
      <alignment horizontal="center" vertical="distributed"/>
    </xf>
    <xf numFmtId="2" fontId="8" fillId="0" borderId="34" xfId="0" applyNumberFormat="1" applyFont="1" applyBorder="1" applyAlignment="1">
      <alignment horizontal="center" vertical="distributed"/>
    </xf>
    <xf numFmtId="0" fontId="3" fillId="0" borderId="0" xfId="0" applyNumberFormat="1" applyFont="1" applyBorder="1" applyAlignment="1">
      <alignment horizontal="left" vertical="distributed"/>
    </xf>
    <xf numFmtId="0" fontId="8" fillId="0" borderId="35" xfId="0" applyFont="1" applyBorder="1" applyAlignment="1">
      <alignment horizontal="center" vertical="top"/>
    </xf>
    <xf numFmtId="0" fontId="9" fillId="0" borderId="36" xfId="0" applyFont="1" applyBorder="1" applyAlignment="1">
      <alignment horizontal="left" vertical="distributed"/>
    </xf>
    <xf numFmtId="0" fontId="8" fillId="0" borderId="28" xfId="0" applyFont="1" applyBorder="1" applyAlignment="1">
      <alignment horizontal="left" vertical="distributed"/>
    </xf>
    <xf numFmtId="1" fontId="9" fillId="0" borderId="29" xfId="0" applyNumberFormat="1" applyFont="1" applyBorder="1" applyAlignment="1">
      <alignment horizontal="center" vertical="distributed"/>
    </xf>
    <xf numFmtId="176" fontId="9" fillId="0" borderId="29" xfId="0" applyNumberFormat="1" applyFont="1" applyBorder="1" applyAlignment="1">
      <alignment horizontal="center" vertical="distributed"/>
    </xf>
    <xf numFmtId="2" fontId="3" fillId="0" borderId="0" xfId="0" applyNumberFormat="1" applyFont="1" applyBorder="1" applyAlignment="1">
      <alignment horizontal="left" vertical="distributed"/>
    </xf>
    <xf numFmtId="0" fontId="8" fillId="0" borderId="26" xfId="0" applyFont="1" applyBorder="1" applyAlignment="1">
      <alignment horizontal="left" vertical="distributed"/>
    </xf>
    <xf numFmtId="49" fontId="8" fillId="0" borderId="26" xfId="0" applyNumberFormat="1" applyFont="1" applyBorder="1" applyAlignment="1">
      <alignment horizontal="center" vertical="distributed"/>
    </xf>
    <xf numFmtId="173" fontId="8" fillId="0" borderId="26" xfId="0" applyNumberFormat="1" applyFont="1" applyBorder="1" applyAlignment="1">
      <alignment horizontal="center" vertical="distributed"/>
    </xf>
    <xf numFmtId="0" fontId="8" fillId="0" borderId="26" xfId="0" applyNumberFormat="1" applyFont="1" applyBorder="1" applyAlignment="1">
      <alignment horizontal="center" vertical="distributed"/>
    </xf>
    <xf numFmtId="2" fontId="8" fillId="0" borderId="26" xfId="0" applyNumberFormat="1" applyFont="1" applyBorder="1" applyAlignment="1">
      <alignment horizontal="center" vertical="distributed"/>
    </xf>
    <xf numFmtId="0" fontId="0" fillId="0" borderId="26" xfId="0" applyBorder="1" applyAlignment="1">
      <alignment/>
    </xf>
    <xf numFmtId="2" fontId="8" fillId="0" borderId="26" xfId="0" applyNumberFormat="1" applyFont="1" applyBorder="1" applyAlignment="1">
      <alignment horizontal="center"/>
    </xf>
    <xf numFmtId="0" fontId="8" fillId="0" borderId="37" xfId="0" applyFont="1" applyBorder="1" applyAlignment="1">
      <alignment horizontal="left" vertical="distributed"/>
    </xf>
    <xf numFmtId="2" fontId="9" fillId="0" borderId="27" xfId="0" applyNumberFormat="1" applyFont="1" applyBorder="1" applyAlignment="1">
      <alignment horizontal="center" vertical="distributed"/>
    </xf>
    <xf numFmtId="0" fontId="8" fillId="0" borderId="38" xfId="0" applyFont="1" applyBorder="1" applyAlignment="1">
      <alignment horizontal="left" vertical="distributed"/>
    </xf>
    <xf numFmtId="0" fontId="8" fillId="0" borderId="25" xfId="0" applyFont="1" applyBorder="1" applyAlignment="1">
      <alignment horizontal="left" vertical="distributed"/>
    </xf>
    <xf numFmtId="0" fontId="9" fillId="0" borderId="18" xfId="0" applyFont="1" applyBorder="1" applyAlignment="1">
      <alignment horizontal="left" vertical="distributed"/>
    </xf>
    <xf numFmtId="0" fontId="9" fillId="0" borderId="19" xfId="0" applyNumberFormat="1" applyFont="1" applyBorder="1" applyAlignment="1">
      <alignment horizontal="center" vertical="distributed"/>
    </xf>
    <xf numFmtId="0" fontId="9" fillId="0" borderId="39" xfId="0" applyFont="1" applyBorder="1" applyAlignment="1">
      <alignment horizontal="left" vertical="distributed"/>
    </xf>
    <xf numFmtId="49" fontId="8" fillId="0" borderId="39" xfId="0" applyNumberFormat="1" applyFont="1" applyBorder="1" applyAlignment="1">
      <alignment horizontal="center" vertical="distributed"/>
    </xf>
    <xf numFmtId="173" fontId="9" fillId="0" borderId="39" xfId="0" applyNumberFormat="1" applyFont="1" applyBorder="1" applyAlignment="1">
      <alignment horizontal="center" vertical="distributed"/>
    </xf>
    <xf numFmtId="173" fontId="9" fillId="0" borderId="14" xfId="0" applyNumberFormat="1" applyFont="1" applyBorder="1" applyAlignment="1">
      <alignment horizontal="center" vertical="distributed"/>
    </xf>
    <xf numFmtId="173" fontId="9" fillId="0" borderId="32" xfId="0" applyNumberFormat="1" applyFont="1" applyBorder="1" applyAlignment="1">
      <alignment horizontal="center" vertical="distributed"/>
    </xf>
    <xf numFmtId="0" fontId="8" fillId="0" borderId="39" xfId="0" applyFont="1" applyBorder="1" applyAlignment="1">
      <alignment horizontal="left" vertical="distributed"/>
    </xf>
    <xf numFmtId="173" fontId="8" fillId="0" borderId="39" xfId="0" applyNumberFormat="1" applyFont="1" applyBorder="1" applyAlignment="1">
      <alignment horizontal="center" vertical="distributed"/>
    </xf>
    <xf numFmtId="0" fontId="8" fillId="0" borderId="40" xfId="0" applyNumberFormat="1" applyFont="1" applyBorder="1" applyAlignment="1">
      <alignment horizontal="center" vertical="distributed"/>
    </xf>
    <xf numFmtId="2" fontId="8" fillId="0" borderId="39" xfId="0" applyNumberFormat="1" applyFont="1" applyBorder="1" applyAlignment="1">
      <alignment horizontal="center" vertical="distributed"/>
    </xf>
    <xf numFmtId="2" fontId="8" fillId="0" borderId="40" xfId="0" applyNumberFormat="1" applyFont="1" applyBorder="1" applyAlignment="1">
      <alignment horizontal="center" vertical="distributed"/>
    </xf>
    <xf numFmtId="2" fontId="8" fillId="0" borderId="41" xfId="0" applyNumberFormat="1" applyFont="1" applyBorder="1" applyAlignment="1">
      <alignment horizontal="center" vertical="distributed"/>
    </xf>
    <xf numFmtId="0" fontId="9" fillId="0" borderId="26" xfId="0" applyFont="1" applyBorder="1" applyAlignment="1">
      <alignment horizontal="left" vertical="distributed"/>
    </xf>
    <xf numFmtId="0" fontId="9" fillId="0" borderId="26" xfId="0" applyNumberFormat="1" applyFont="1" applyBorder="1" applyAlignment="1">
      <alignment horizontal="center" vertical="distributed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2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9" fillId="0" borderId="4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49" fontId="9" fillId="0" borderId="37" xfId="0" applyNumberFormat="1" applyFont="1" applyBorder="1" applyAlignment="1">
      <alignment horizontal="center" vertical="center"/>
    </xf>
    <xf numFmtId="173" fontId="9" fillId="0" borderId="37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distributed"/>
    </xf>
    <xf numFmtId="49" fontId="3" fillId="0" borderId="26" xfId="0" applyNumberFormat="1" applyFont="1" applyBorder="1" applyAlignment="1">
      <alignment horizontal="center" vertical="distributed"/>
    </xf>
    <xf numFmtId="2" fontId="3" fillId="0" borderId="26" xfId="0" applyNumberFormat="1" applyFont="1" applyBorder="1" applyAlignment="1">
      <alignment horizontal="center" vertical="distributed"/>
    </xf>
    <xf numFmtId="49" fontId="9" fillId="0" borderId="26" xfId="0" applyNumberFormat="1" applyFont="1" applyBorder="1" applyAlignment="1">
      <alignment horizontal="center" vertical="distributed"/>
    </xf>
    <xf numFmtId="0" fontId="0" fillId="0" borderId="49" xfId="0" applyFont="1" applyBorder="1" applyAlignment="1">
      <alignment horizontal="center"/>
    </xf>
    <xf numFmtId="0" fontId="1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73" fontId="8" fillId="0" borderId="12" xfId="0" applyNumberFormat="1" applyFont="1" applyBorder="1" applyAlignment="1">
      <alignment horizontal="left" vertical="distributed"/>
    </xf>
    <xf numFmtId="0" fontId="8" fillId="0" borderId="17" xfId="0" applyNumberFormat="1" applyFont="1" applyBorder="1" applyAlignment="1">
      <alignment horizontal="left" vertical="distributed"/>
    </xf>
    <xf numFmtId="0" fontId="8" fillId="0" borderId="17" xfId="0" applyFont="1" applyBorder="1" applyAlignment="1">
      <alignment horizontal="left" vertical="distributed"/>
    </xf>
    <xf numFmtId="49" fontId="9" fillId="0" borderId="26" xfId="0" applyNumberFormat="1" applyFont="1" applyBorder="1" applyAlignment="1">
      <alignment horizontal="center" vertical="center"/>
    </xf>
    <xf numFmtId="173" fontId="9" fillId="0" borderId="26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distributed"/>
    </xf>
    <xf numFmtId="0" fontId="3" fillId="0" borderId="54" xfId="0" applyFont="1" applyBorder="1" applyAlignment="1">
      <alignment horizontal="left" vertical="distributed"/>
    </xf>
    <xf numFmtId="0" fontId="3" fillId="0" borderId="0" xfId="0" applyFont="1" applyAlignment="1">
      <alignment horizontal="left" vertical="center"/>
    </xf>
    <xf numFmtId="2" fontId="8" fillId="0" borderId="23" xfId="0" applyNumberFormat="1" applyFont="1" applyBorder="1" applyAlignment="1">
      <alignment horizontal="center" vertical="distributed"/>
    </xf>
    <xf numFmtId="0" fontId="8" fillId="0" borderId="18" xfId="0" applyNumberFormat="1" applyFont="1" applyBorder="1" applyAlignment="1">
      <alignment horizontal="center" vertical="distributed"/>
    </xf>
    <xf numFmtId="2" fontId="8" fillId="0" borderId="24" xfId="0" applyNumberFormat="1" applyFont="1" applyBorder="1" applyAlignment="1">
      <alignment horizontal="center" vertical="distributed"/>
    </xf>
    <xf numFmtId="0" fontId="8" fillId="0" borderId="23" xfId="0" applyFont="1" applyBorder="1" applyAlignment="1">
      <alignment horizontal="left" vertical="distributed"/>
    </xf>
    <xf numFmtId="173" fontId="9" fillId="0" borderId="55" xfId="0" applyNumberFormat="1" applyFont="1" applyBorder="1" applyAlignment="1">
      <alignment horizontal="center" vertical="distributed"/>
    </xf>
    <xf numFmtId="0" fontId="9" fillId="0" borderId="17" xfId="0" applyFont="1" applyBorder="1" applyAlignment="1">
      <alignment horizontal="left" vertical="distributed"/>
    </xf>
    <xf numFmtId="0" fontId="8" fillId="0" borderId="56" xfId="0" applyFont="1" applyBorder="1" applyAlignment="1">
      <alignment horizontal="left" vertical="distributed"/>
    </xf>
    <xf numFmtId="2" fontId="9" fillId="0" borderId="19" xfId="0" applyNumberFormat="1" applyFont="1" applyBorder="1" applyAlignment="1">
      <alignment horizontal="center" vertical="distributed"/>
    </xf>
    <xf numFmtId="2" fontId="9" fillId="0" borderId="32" xfId="0" applyNumberFormat="1" applyFont="1" applyBorder="1" applyAlignment="1">
      <alignment horizontal="center" vertical="distributed"/>
    </xf>
    <xf numFmtId="49" fontId="9" fillId="0" borderId="12" xfId="0" applyNumberFormat="1" applyFont="1" applyBorder="1" applyAlignment="1">
      <alignment horizontal="center" vertical="distributed"/>
    </xf>
    <xf numFmtId="173" fontId="9" fillId="0" borderId="12" xfId="0" applyNumberFormat="1" applyFont="1" applyBorder="1" applyAlignment="1">
      <alignment horizontal="center" vertical="distributed"/>
    </xf>
    <xf numFmtId="173" fontId="9" fillId="0" borderId="27" xfId="0" applyNumberFormat="1" applyFont="1" applyBorder="1" applyAlignment="1">
      <alignment horizontal="center" vertical="distributed"/>
    </xf>
    <xf numFmtId="0" fontId="9" fillId="0" borderId="17" xfId="0" applyNumberFormat="1" applyFont="1" applyBorder="1" applyAlignment="1">
      <alignment horizontal="center" vertical="distributed"/>
    </xf>
    <xf numFmtId="173" fontId="9" fillId="0" borderId="17" xfId="0" applyNumberFormat="1" applyFont="1" applyBorder="1" applyAlignment="1">
      <alignment horizontal="center" vertical="distributed"/>
    </xf>
    <xf numFmtId="176" fontId="1" fillId="0" borderId="57" xfId="0" applyNumberFormat="1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176" fontId="1" fillId="0" borderId="44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distributed"/>
    </xf>
    <xf numFmtId="0" fontId="8" fillId="0" borderId="26" xfId="0" applyFont="1" applyBorder="1" applyAlignment="1">
      <alignment/>
    </xf>
    <xf numFmtId="173" fontId="8" fillId="0" borderId="0" xfId="0" applyNumberFormat="1" applyFont="1" applyBorder="1" applyAlignment="1">
      <alignment horizontal="center" vertical="distributed"/>
    </xf>
    <xf numFmtId="173" fontId="8" fillId="0" borderId="17" xfId="0" applyNumberFormat="1" applyFont="1" applyBorder="1" applyAlignment="1">
      <alignment horizontal="center" vertical="distributed"/>
    </xf>
    <xf numFmtId="0" fontId="8" fillId="0" borderId="59" xfId="0" applyFont="1" applyBorder="1" applyAlignment="1">
      <alignment horizontal="left" vertical="distributed"/>
    </xf>
    <xf numFmtId="0" fontId="3" fillId="0" borderId="0" xfId="0" applyFont="1" applyAlignment="1">
      <alignment horizontal="center" vertical="distributed"/>
    </xf>
    <xf numFmtId="2" fontId="3" fillId="0" borderId="0" xfId="0" applyNumberFormat="1" applyFont="1" applyAlignment="1">
      <alignment horizontal="center" vertical="distributed"/>
    </xf>
    <xf numFmtId="2" fontId="8" fillId="0" borderId="55" xfId="0" applyNumberFormat="1" applyFont="1" applyBorder="1" applyAlignment="1">
      <alignment horizontal="center" vertical="distributed"/>
    </xf>
    <xf numFmtId="0" fontId="8" fillId="0" borderId="60" xfId="0" applyFont="1" applyBorder="1" applyAlignment="1">
      <alignment horizontal="left" vertical="distributed"/>
    </xf>
    <xf numFmtId="0" fontId="3" fillId="0" borderId="26" xfId="0" applyFont="1" applyBorder="1" applyAlignment="1">
      <alignment horizontal="left" vertical="distributed"/>
    </xf>
    <xf numFmtId="0" fontId="8" fillId="0" borderId="0" xfId="0" applyNumberFormat="1" applyFont="1" applyBorder="1" applyAlignment="1">
      <alignment horizontal="left" vertical="distributed"/>
    </xf>
    <xf numFmtId="0" fontId="8" fillId="0" borderId="0" xfId="0" applyFont="1" applyBorder="1" applyAlignment="1">
      <alignment horizontal="left" vertical="distributed"/>
    </xf>
    <xf numFmtId="49" fontId="8" fillId="0" borderId="30" xfId="0" applyNumberFormat="1" applyFont="1" applyBorder="1" applyAlignment="1">
      <alignment horizontal="center" vertical="distributed"/>
    </xf>
    <xf numFmtId="2" fontId="8" fillId="0" borderId="26" xfId="0" applyNumberFormat="1" applyFont="1" applyBorder="1" applyAlignment="1">
      <alignment horizontal="left" vertical="distributed"/>
    </xf>
    <xf numFmtId="2" fontId="0" fillId="0" borderId="61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62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1" fillId="0" borderId="67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0" fontId="9" fillId="0" borderId="30" xfId="0" applyFont="1" applyBorder="1" applyAlignment="1">
      <alignment horizontal="left" vertical="distributed"/>
    </xf>
    <xf numFmtId="1" fontId="9" fillId="0" borderId="68" xfId="0" applyNumberFormat="1" applyFont="1" applyBorder="1" applyAlignment="1">
      <alignment horizontal="left" vertical="distributed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23" xfId="0" applyNumberFormat="1" applyFont="1" applyBorder="1" applyAlignment="1">
      <alignment horizontal="center" vertical="distributed"/>
    </xf>
    <xf numFmtId="0" fontId="8" fillId="0" borderId="69" xfId="0" applyFont="1" applyBorder="1" applyAlignment="1">
      <alignment horizontal="center" vertical="center"/>
    </xf>
    <xf numFmtId="2" fontId="8" fillId="0" borderId="70" xfId="0" applyNumberFormat="1" applyFont="1" applyBorder="1" applyAlignment="1">
      <alignment horizontal="center" vertical="distributed"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1" fillId="0" borderId="75" xfId="0" applyFont="1" applyBorder="1" applyAlignment="1">
      <alignment/>
    </xf>
    <xf numFmtId="0" fontId="0" fillId="0" borderId="76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77" xfId="0" applyNumberFormat="1" applyBorder="1" applyAlignment="1">
      <alignment horizontal="center"/>
    </xf>
    <xf numFmtId="176" fontId="0" fillId="0" borderId="67" xfId="0" applyNumberFormat="1" applyBorder="1" applyAlignment="1">
      <alignment horizontal="center"/>
    </xf>
    <xf numFmtId="176" fontId="0" fillId="0" borderId="57" xfId="0" applyNumberForma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60" xfId="0" applyNumberFormat="1" applyBorder="1" applyAlignment="1">
      <alignment horizontal="center"/>
    </xf>
    <xf numFmtId="176" fontId="0" fillId="0" borderId="78" xfId="0" applyNumberFormat="1" applyBorder="1" applyAlignment="1">
      <alignment horizontal="center"/>
    </xf>
    <xf numFmtId="0" fontId="0" fillId="0" borderId="79" xfId="0" applyNumberForma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1" fontId="0" fillId="0" borderId="63" xfId="0" applyNumberFormat="1" applyBorder="1" applyAlignment="1">
      <alignment horizontal="center"/>
    </xf>
    <xf numFmtId="176" fontId="0" fillId="0" borderId="84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0" fontId="3" fillId="0" borderId="70" xfId="0" applyFont="1" applyBorder="1" applyAlignment="1">
      <alignment horizontal="center" vertical="distributed"/>
    </xf>
    <xf numFmtId="0" fontId="8" fillId="0" borderId="27" xfId="0" applyFont="1" applyBorder="1" applyAlignment="1">
      <alignment horizontal="left" vertical="distributed"/>
    </xf>
    <xf numFmtId="2" fontId="9" fillId="0" borderId="28" xfId="0" applyNumberFormat="1" applyFont="1" applyBorder="1" applyAlignment="1">
      <alignment horizontal="center" vertical="distributed"/>
    </xf>
    <xf numFmtId="0" fontId="9" fillId="0" borderId="20" xfId="0" applyFont="1" applyBorder="1" applyAlignment="1">
      <alignment horizontal="left" vertical="distributed"/>
    </xf>
    <xf numFmtId="173" fontId="8" fillId="0" borderId="29" xfId="0" applyNumberFormat="1" applyFont="1" applyBorder="1" applyAlignment="1">
      <alignment horizontal="center" vertical="distributed"/>
    </xf>
    <xf numFmtId="0" fontId="8" fillId="0" borderId="85" xfId="0" applyNumberFormat="1" applyFont="1" applyBorder="1" applyAlignment="1">
      <alignment horizontal="center" vertical="distributed"/>
    </xf>
    <xf numFmtId="2" fontId="8" fillId="0" borderId="29" xfId="0" applyNumberFormat="1" applyFont="1" applyBorder="1" applyAlignment="1">
      <alignment horizontal="center" vertical="distributed"/>
    </xf>
    <xf numFmtId="2" fontId="8" fillId="0" borderId="85" xfId="0" applyNumberFormat="1" applyFont="1" applyBorder="1" applyAlignment="1">
      <alignment horizontal="center" vertical="distributed"/>
    </xf>
    <xf numFmtId="2" fontId="8" fillId="0" borderId="86" xfId="0" applyNumberFormat="1" applyFont="1" applyBorder="1" applyAlignment="1">
      <alignment horizontal="center" vertical="distributed"/>
    </xf>
    <xf numFmtId="0" fontId="2" fillId="0" borderId="37" xfId="0" applyFont="1" applyBorder="1" applyAlignment="1">
      <alignment horizontal="left" vertical="distributed"/>
    </xf>
    <xf numFmtId="49" fontId="3" fillId="0" borderId="37" xfId="0" applyNumberFormat="1" applyFont="1" applyBorder="1" applyAlignment="1">
      <alignment horizontal="center" vertical="distributed"/>
    </xf>
    <xf numFmtId="173" fontId="3" fillId="0" borderId="37" xfId="0" applyNumberFormat="1" applyFont="1" applyBorder="1" applyAlignment="1">
      <alignment horizontal="center" vertical="distributed"/>
    </xf>
    <xf numFmtId="0" fontId="3" fillId="0" borderId="37" xfId="0" applyNumberFormat="1" applyFont="1" applyBorder="1" applyAlignment="1">
      <alignment horizontal="center" vertical="distributed"/>
    </xf>
    <xf numFmtId="2" fontId="3" fillId="0" borderId="37" xfId="0" applyNumberFormat="1" applyFont="1" applyBorder="1" applyAlignment="1">
      <alignment horizontal="center" vertical="distributed"/>
    </xf>
    <xf numFmtId="0" fontId="2" fillId="0" borderId="39" xfId="0" applyFont="1" applyBorder="1" applyAlignment="1">
      <alignment horizontal="left" vertical="distributed"/>
    </xf>
    <xf numFmtId="49" fontId="3" fillId="0" borderId="39" xfId="0" applyNumberFormat="1" applyFont="1" applyBorder="1" applyAlignment="1">
      <alignment horizontal="center" vertical="distributed"/>
    </xf>
    <xf numFmtId="173" fontId="2" fillId="0" borderId="39" xfId="0" applyNumberFormat="1" applyFont="1" applyBorder="1" applyAlignment="1">
      <alignment horizontal="center" vertical="distributed"/>
    </xf>
    <xf numFmtId="0" fontId="8" fillId="0" borderId="23" xfId="0" applyFont="1" applyBorder="1" applyAlignment="1">
      <alignment horizontal="center" vertical="distributed"/>
    </xf>
    <xf numFmtId="1" fontId="3" fillId="0" borderId="26" xfId="0" applyNumberFormat="1" applyFont="1" applyBorder="1" applyAlignment="1">
      <alignment horizontal="center" vertical="distributed"/>
    </xf>
    <xf numFmtId="2" fontId="0" fillId="0" borderId="26" xfId="0" applyNumberFormat="1" applyBorder="1" applyAlignment="1">
      <alignment horizontal="center"/>
    </xf>
    <xf numFmtId="0" fontId="8" fillId="0" borderId="26" xfId="60" applyNumberFormat="1" applyFont="1" applyBorder="1" applyAlignment="1">
      <alignment horizontal="center"/>
    </xf>
    <xf numFmtId="173" fontId="9" fillId="0" borderId="23" xfId="0" applyNumberFormat="1" applyFont="1" applyBorder="1" applyAlignment="1">
      <alignment horizontal="center" vertical="distributed"/>
    </xf>
    <xf numFmtId="0" fontId="9" fillId="0" borderId="23" xfId="0" applyFont="1" applyBorder="1" applyAlignment="1">
      <alignment horizontal="left" vertical="distributed"/>
    </xf>
    <xf numFmtId="0" fontId="9" fillId="0" borderId="24" xfId="0" applyNumberFormat="1" applyFont="1" applyBorder="1" applyAlignment="1">
      <alignment horizontal="center" vertical="distributed"/>
    </xf>
    <xf numFmtId="173" fontId="9" fillId="0" borderId="19" xfId="0" applyNumberFormat="1" applyFont="1" applyBorder="1" applyAlignment="1">
      <alignment horizontal="center" vertical="distributed"/>
    </xf>
    <xf numFmtId="0" fontId="8" fillId="0" borderId="87" xfId="0" applyFont="1" applyBorder="1" applyAlignment="1">
      <alignment horizontal="left" vertical="distributed"/>
    </xf>
    <xf numFmtId="2" fontId="8" fillId="0" borderId="61" xfId="0" applyNumberFormat="1" applyFont="1" applyBorder="1" applyAlignment="1">
      <alignment horizontal="center" vertical="distributed"/>
    </xf>
    <xf numFmtId="173" fontId="9" fillId="0" borderId="88" xfId="0" applyNumberFormat="1" applyFont="1" applyBorder="1" applyAlignment="1">
      <alignment horizontal="center" vertical="distributed"/>
    </xf>
    <xf numFmtId="49" fontId="9" fillId="0" borderId="14" xfId="0" applyNumberFormat="1" applyFont="1" applyBorder="1" applyAlignment="1">
      <alignment horizontal="center" vertical="distributed"/>
    </xf>
    <xf numFmtId="173" fontId="9" fillId="0" borderId="30" xfId="0" applyNumberFormat="1" applyFont="1" applyBorder="1" applyAlignment="1">
      <alignment horizontal="center" vertical="distributed"/>
    </xf>
    <xf numFmtId="4" fontId="9" fillId="0" borderId="18" xfId="0" applyNumberFormat="1" applyFont="1" applyBorder="1" applyAlignment="1">
      <alignment horizontal="center" vertical="distributed"/>
    </xf>
    <xf numFmtId="0" fontId="9" fillId="0" borderId="38" xfId="0" applyFont="1" applyBorder="1" applyAlignment="1">
      <alignment horizontal="left" vertical="distributed"/>
    </xf>
    <xf numFmtId="49" fontId="8" fillId="0" borderId="25" xfId="0" applyNumberFormat="1" applyFont="1" applyBorder="1" applyAlignment="1">
      <alignment horizontal="center" vertical="distributed"/>
    </xf>
    <xf numFmtId="49" fontId="8" fillId="0" borderId="87" xfId="0" applyNumberFormat="1" applyFont="1" applyBorder="1" applyAlignment="1">
      <alignment horizontal="center" vertical="distributed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0" fontId="8" fillId="0" borderId="4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distributed"/>
    </xf>
    <xf numFmtId="173" fontId="9" fillId="0" borderId="24" xfId="0" applyNumberFormat="1" applyFont="1" applyBorder="1" applyAlignment="1">
      <alignment horizontal="center" vertical="distributed"/>
    </xf>
    <xf numFmtId="173" fontId="9" fillId="0" borderId="33" xfId="0" applyNumberFormat="1" applyFont="1" applyBorder="1" applyAlignment="1">
      <alignment horizontal="center" vertical="distributed"/>
    </xf>
    <xf numFmtId="49" fontId="0" fillId="0" borderId="0" xfId="0" applyNumberFormat="1" applyAlignment="1">
      <alignment horizontal="center"/>
    </xf>
    <xf numFmtId="173" fontId="9" fillId="0" borderId="70" xfId="0" applyNumberFormat="1" applyFont="1" applyBorder="1" applyAlignment="1">
      <alignment horizontal="center" vertical="distributed"/>
    </xf>
    <xf numFmtId="0" fontId="9" fillId="0" borderId="25" xfId="0" applyFont="1" applyBorder="1" applyAlignment="1">
      <alignment horizontal="left" vertical="distributed"/>
    </xf>
    <xf numFmtId="173" fontId="9" fillId="0" borderId="37" xfId="0" applyNumberFormat="1" applyFont="1" applyBorder="1" applyAlignment="1">
      <alignment horizontal="center" vertical="distributed"/>
    </xf>
    <xf numFmtId="0" fontId="8" fillId="0" borderId="98" xfId="0" applyFont="1" applyBorder="1" applyAlignment="1">
      <alignment horizontal="left" vertical="distributed"/>
    </xf>
    <xf numFmtId="0" fontId="8" fillId="0" borderId="85" xfId="0" applyFont="1" applyBorder="1" applyAlignment="1">
      <alignment horizontal="left" vertical="distributed"/>
    </xf>
    <xf numFmtId="0" fontId="8" fillId="0" borderId="26" xfId="0" applyFont="1" applyBorder="1" applyAlignment="1">
      <alignment/>
    </xf>
    <xf numFmtId="173" fontId="8" fillId="0" borderId="27" xfId="0" applyNumberFormat="1" applyFont="1" applyBorder="1" applyAlignment="1">
      <alignment horizontal="center" vertical="distributed"/>
    </xf>
    <xf numFmtId="0" fontId="8" fillId="0" borderId="26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distributed"/>
    </xf>
    <xf numFmtId="49" fontId="9" fillId="0" borderId="87" xfId="0" applyNumberFormat="1" applyFont="1" applyBorder="1" applyAlignment="1">
      <alignment horizontal="center" vertical="distributed"/>
    </xf>
    <xf numFmtId="49" fontId="3" fillId="0" borderId="0" xfId="0" applyNumberFormat="1" applyFont="1" applyBorder="1" applyAlignment="1">
      <alignment horizontal="left" vertical="distributed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9" fillId="0" borderId="93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2" fontId="9" fillId="0" borderId="23" xfId="0" applyNumberFormat="1" applyFont="1" applyBorder="1" applyAlignment="1">
      <alignment horizontal="center" vertical="distributed"/>
    </xf>
    <xf numFmtId="0" fontId="9" fillId="0" borderId="100" xfId="0" applyFont="1" applyBorder="1" applyAlignment="1">
      <alignment horizontal="left" vertical="distributed"/>
    </xf>
    <xf numFmtId="2" fontId="9" fillId="0" borderId="26" xfId="0" applyNumberFormat="1" applyFont="1" applyBorder="1" applyAlignment="1">
      <alignment horizontal="center" vertical="distributed"/>
    </xf>
    <xf numFmtId="0" fontId="8" fillId="0" borderId="61" xfId="0" applyFont="1" applyBorder="1" applyAlignment="1">
      <alignment horizontal="left" vertical="distributed"/>
    </xf>
    <xf numFmtId="49" fontId="8" fillId="0" borderId="0" xfId="0" applyNumberFormat="1" applyFont="1" applyFill="1" applyBorder="1" applyAlignment="1">
      <alignment horizontal="center" vertical="distributed"/>
    </xf>
    <xf numFmtId="179" fontId="3" fillId="0" borderId="0" xfId="0" applyNumberFormat="1" applyFont="1" applyBorder="1" applyAlignment="1">
      <alignment horizontal="center" vertical="distributed"/>
    </xf>
    <xf numFmtId="0" fontId="3" fillId="0" borderId="61" xfId="0" applyFont="1" applyBorder="1" applyAlignment="1">
      <alignment horizontal="left" vertical="distributed"/>
    </xf>
    <xf numFmtId="2" fontId="3" fillId="0" borderId="61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2" fontId="8" fillId="0" borderId="0" xfId="0" applyNumberFormat="1" applyFont="1" applyBorder="1" applyAlignment="1">
      <alignment horizontal="left" vertical="distributed"/>
    </xf>
    <xf numFmtId="1" fontId="3" fillId="0" borderId="0" xfId="0" applyNumberFormat="1" applyFont="1" applyBorder="1" applyAlignment="1">
      <alignment horizontal="left" vertical="distributed"/>
    </xf>
    <xf numFmtId="176" fontId="3" fillId="0" borderId="61" xfId="0" applyNumberFormat="1" applyFont="1" applyBorder="1" applyAlignment="1">
      <alignment horizontal="center" vertical="distributed"/>
    </xf>
    <xf numFmtId="0" fontId="3" fillId="0" borderId="61" xfId="0" applyFont="1" applyBorder="1" applyAlignment="1">
      <alignment horizontal="center" vertical="distributed"/>
    </xf>
    <xf numFmtId="176" fontId="3" fillId="0" borderId="0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distributed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distributed"/>
    </xf>
    <xf numFmtId="173" fontId="8" fillId="0" borderId="0" xfId="0" applyNumberFormat="1" applyFont="1" applyBorder="1" applyAlignment="1">
      <alignment horizontal="center" vertical="distributed"/>
    </xf>
    <xf numFmtId="17" fontId="0" fillId="0" borderId="0" xfId="0" applyNumberForma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 vertical="distributed"/>
    </xf>
    <xf numFmtId="17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 vertical="distributed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distributed"/>
    </xf>
    <xf numFmtId="2" fontId="8" fillId="0" borderId="0" xfId="0" applyNumberFormat="1" applyFont="1" applyFill="1" applyBorder="1" applyAlignment="1">
      <alignment horizontal="center" vertical="distributed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distributed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7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vertical="distributed"/>
    </xf>
    <xf numFmtId="13" fontId="0" fillId="0" borderId="0" xfId="60" applyNumberFormat="1" applyFont="1" applyBorder="1" applyAlignment="1">
      <alignment horizontal="center"/>
    </xf>
    <xf numFmtId="0" fontId="8" fillId="0" borderId="0" xfId="60" applyNumberFormat="1" applyFont="1" applyBorder="1" applyAlignment="1">
      <alignment horizontal="center"/>
    </xf>
    <xf numFmtId="185" fontId="8" fillId="0" borderId="0" xfId="6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left" vertical="distributed"/>
    </xf>
    <xf numFmtId="49" fontId="3" fillId="0" borderId="0" xfId="0" applyNumberFormat="1" applyFont="1" applyBorder="1" applyAlignment="1">
      <alignment horizontal="center" vertical="distributed"/>
    </xf>
    <xf numFmtId="173" fontId="3" fillId="0" borderId="0" xfId="0" applyNumberFormat="1" applyFont="1" applyBorder="1" applyAlignment="1">
      <alignment horizontal="center" vertical="distributed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distributed"/>
    </xf>
    <xf numFmtId="2" fontId="3" fillId="0" borderId="0" xfId="0" applyNumberFormat="1" applyFont="1" applyBorder="1" applyAlignment="1">
      <alignment horizontal="center" vertical="distributed"/>
    </xf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 vertical="distributed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distributed"/>
    </xf>
    <xf numFmtId="0" fontId="3" fillId="0" borderId="0" xfId="60" applyNumberFormat="1" applyFont="1" applyBorder="1" applyAlignment="1">
      <alignment horizontal="center"/>
    </xf>
    <xf numFmtId="49" fontId="3" fillId="0" borderId="0" xfId="60" applyNumberFormat="1" applyFont="1" applyBorder="1" applyAlignment="1">
      <alignment horizontal="center"/>
    </xf>
    <xf numFmtId="49" fontId="0" fillId="0" borderId="0" xfId="6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2" fontId="3" fillId="0" borderId="0" xfId="6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3" fontId="3" fillId="0" borderId="0" xfId="60" applyNumberFormat="1" applyFont="1" applyBorder="1" applyAlignment="1">
      <alignment horizontal="center"/>
    </xf>
    <xf numFmtId="49" fontId="8" fillId="0" borderId="0" xfId="0" applyNumberFormat="1" applyFont="1" applyBorder="1" applyAlignment="1">
      <alignment vertical="distributed"/>
    </xf>
    <xf numFmtId="173" fontId="8" fillId="0" borderId="0" xfId="0" applyNumberFormat="1" applyFont="1" applyBorder="1" applyAlignment="1">
      <alignment vertical="distributed"/>
    </xf>
    <xf numFmtId="0" fontId="8" fillId="0" borderId="0" xfId="0" applyNumberFormat="1" applyFont="1" applyBorder="1" applyAlignment="1">
      <alignment vertical="distributed"/>
    </xf>
    <xf numFmtId="0" fontId="8" fillId="0" borderId="0" xfId="0" applyNumberFormat="1" applyFont="1" applyBorder="1" applyAlignment="1">
      <alignment/>
    </xf>
    <xf numFmtId="17" fontId="8" fillId="0" borderId="0" xfId="0" applyNumberFormat="1" applyFont="1" applyBorder="1" applyAlignment="1">
      <alignment/>
    </xf>
    <xf numFmtId="0" fontId="8" fillId="0" borderId="9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distributed"/>
    </xf>
    <xf numFmtId="173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0" fillId="0" borderId="0" xfId="0" applyBorder="1" applyAlignment="1">
      <alignment vertical="center"/>
    </xf>
    <xf numFmtId="2" fontId="8" fillId="0" borderId="32" xfId="0" applyNumberFormat="1" applyFont="1" applyBorder="1" applyAlignment="1">
      <alignment horizontal="center" vertical="distributed"/>
    </xf>
    <xf numFmtId="2" fontId="8" fillId="0" borderId="33" xfId="0" applyNumberFormat="1" applyFont="1" applyBorder="1" applyAlignment="1">
      <alignment horizontal="center" vertical="distributed"/>
    </xf>
    <xf numFmtId="0" fontId="8" fillId="0" borderId="37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37" xfId="60" applyNumberFormat="1" applyFont="1" applyBorder="1" applyAlignment="1">
      <alignment horizontal="center" vertical="center"/>
    </xf>
    <xf numFmtId="0" fontId="8" fillId="0" borderId="101" xfId="60" applyNumberFormat="1" applyFont="1" applyBorder="1" applyAlignment="1">
      <alignment horizontal="center" vertical="center"/>
    </xf>
    <xf numFmtId="0" fontId="8" fillId="0" borderId="102" xfId="6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2" fontId="8" fillId="0" borderId="101" xfId="0" applyNumberFormat="1" applyFont="1" applyBorder="1" applyAlignment="1">
      <alignment horizontal="center" vertical="center"/>
    </xf>
    <xf numFmtId="2" fontId="8" fillId="0" borderId="102" xfId="0" applyNumberFormat="1" applyFont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distributed"/>
    </xf>
    <xf numFmtId="173" fontId="8" fillId="0" borderId="23" xfId="0" applyNumberFormat="1" applyFont="1" applyBorder="1" applyAlignment="1">
      <alignment horizontal="center" vertical="distributed"/>
    </xf>
    <xf numFmtId="173" fontId="8" fillId="0" borderId="12" xfId="0" applyNumberFormat="1" applyFont="1" applyBorder="1" applyAlignment="1">
      <alignment horizontal="center" vertical="distributed"/>
    </xf>
    <xf numFmtId="173" fontId="8" fillId="0" borderId="34" xfId="0" applyNumberFormat="1" applyFont="1" applyBorder="1" applyAlignment="1">
      <alignment horizontal="center" vertical="distributed"/>
    </xf>
    <xf numFmtId="173" fontId="8" fillId="0" borderId="26" xfId="0" applyNumberFormat="1" applyFont="1" applyBorder="1" applyAlignment="1">
      <alignment horizontal="center" vertical="distributed"/>
    </xf>
    <xf numFmtId="2" fontId="8" fillId="0" borderId="18" xfId="0" applyNumberFormat="1" applyFont="1" applyBorder="1" applyAlignment="1">
      <alignment horizontal="center" vertical="distributed"/>
    </xf>
    <xf numFmtId="2" fontId="8" fillId="0" borderId="23" xfId="0" applyNumberFormat="1" applyFont="1" applyBorder="1" applyAlignment="1">
      <alignment horizontal="center" vertical="distributed"/>
    </xf>
    <xf numFmtId="2" fontId="8" fillId="0" borderId="12" xfId="0" applyNumberFormat="1" applyFont="1" applyBorder="1" applyAlignment="1">
      <alignment horizontal="center" vertical="distributed"/>
    </xf>
    <xf numFmtId="2" fontId="8" fillId="0" borderId="34" xfId="0" applyNumberFormat="1" applyFont="1" applyBorder="1" applyAlignment="1">
      <alignment horizontal="center" vertical="distributed"/>
    </xf>
    <xf numFmtId="173" fontId="8" fillId="0" borderId="99" xfId="0" applyNumberFormat="1" applyFont="1" applyBorder="1" applyAlignment="1">
      <alignment horizontal="center" vertical="distributed"/>
    </xf>
    <xf numFmtId="173" fontId="8" fillId="0" borderId="101" xfId="0" applyNumberFormat="1" applyFont="1" applyBorder="1" applyAlignment="1">
      <alignment horizontal="center" vertical="distributed"/>
    </xf>
    <xf numFmtId="173" fontId="8" fillId="0" borderId="102" xfId="0" applyNumberFormat="1" applyFont="1" applyBorder="1" applyAlignment="1">
      <alignment horizontal="center" vertical="distributed"/>
    </xf>
    <xf numFmtId="173" fontId="8" fillId="0" borderId="103" xfId="0" applyNumberFormat="1" applyFont="1" applyBorder="1" applyAlignment="1">
      <alignment horizontal="center" vertical="distributed"/>
    </xf>
    <xf numFmtId="173" fontId="8" fillId="0" borderId="69" xfId="0" applyNumberFormat="1" applyFont="1" applyBorder="1" applyAlignment="1">
      <alignment horizontal="center" vertical="distributed"/>
    </xf>
    <xf numFmtId="173" fontId="8" fillId="0" borderId="89" xfId="0" applyNumberFormat="1" applyFont="1" applyBorder="1" applyAlignment="1">
      <alignment horizontal="center" vertical="distributed"/>
    </xf>
    <xf numFmtId="173" fontId="8" fillId="0" borderId="20" xfId="0" applyNumberFormat="1" applyFont="1" applyBorder="1" applyAlignment="1">
      <alignment horizontal="center" vertical="distributed"/>
    </xf>
    <xf numFmtId="49" fontId="8" fillId="0" borderId="18" xfId="0" applyNumberFormat="1" applyFont="1" applyBorder="1" applyAlignment="1">
      <alignment horizontal="center" vertical="distributed"/>
    </xf>
    <xf numFmtId="49" fontId="8" fillId="0" borderId="23" xfId="0" applyNumberFormat="1" applyFont="1" applyBorder="1" applyAlignment="1">
      <alignment horizontal="center" vertical="distributed"/>
    </xf>
    <xf numFmtId="49" fontId="8" fillId="0" borderId="12" xfId="0" applyNumberFormat="1" applyFont="1" applyBorder="1" applyAlignment="1">
      <alignment horizontal="center" vertical="distributed"/>
    </xf>
    <xf numFmtId="173" fontId="8" fillId="0" borderId="37" xfId="0" applyNumberFormat="1" applyFont="1" applyBorder="1" applyAlignment="1">
      <alignment horizontal="center" vertical="distributed"/>
    </xf>
    <xf numFmtId="173" fontId="8" fillId="0" borderId="59" xfId="0" applyNumberFormat="1" applyFont="1" applyBorder="1" applyAlignment="1">
      <alignment horizontal="center" vertical="distributed"/>
    </xf>
    <xf numFmtId="0" fontId="8" fillId="0" borderId="37" xfId="0" applyFont="1" applyBorder="1" applyAlignment="1">
      <alignment horizontal="center" vertical="top"/>
    </xf>
    <xf numFmtId="0" fontId="8" fillId="0" borderId="59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distributed"/>
    </xf>
    <xf numFmtId="49" fontId="8" fillId="0" borderId="101" xfId="0" applyNumberFormat="1" applyFont="1" applyBorder="1" applyAlignment="1">
      <alignment horizontal="center" vertical="distributed"/>
    </xf>
    <xf numFmtId="49" fontId="8" fillId="0" borderId="59" xfId="0" applyNumberFormat="1" applyFont="1" applyBorder="1" applyAlignment="1">
      <alignment horizontal="center" vertical="distributed"/>
    </xf>
    <xf numFmtId="0" fontId="8" fillId="0" borderId="18" xfId="0" applyFont="1" applyBorder="1" applyAlignment="1">
      <alignment horizontal="center" vertical="distributed"/>
    </xf>
    <xf numFmtId="0" fontId="8" fillId="0" borderId="23" xfId="0" applyFont="1" applyBorder="1" applyAlignment="1">
      <alignment horizontal="center" vertical="distributed"/>
    </xf>
    <xf numFmtId="0" fontId="8" fillId="0" borderId="12" xfId="0" applyFont="1" applyBorder="1" applyAlignment="1">
      <alignment horizontal="center" vertical="distributed"/>
    </xf>
    <xf numFmtId="49" fontId="8" fillId="0" borderId="20" xfId="0" applyNumberFormat="1" applyFont="1" applyBorder="1" applyAlignment="1">
      <alignment horizontal="center" vertical="distributed"/>
    </xf>
    <xf numFmtId="0" fontId="8" fillId="0" borderId="10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distributed"/>
    </xf>
    <xf numFmtId="49" fontId="8" fillId="0" borderId="69" xfId="0" applyNumberFormat="1" applyFont="1" applyBorder="1" applyAlignment="1">
      <alignment horizontal="center" vertical="distributed"/>
    </xf>
    <xf numFmtId="49" fontId="8" fillId="0" borderId="104" xfId="0" applyNumberFormat="1" applyFont="1" applyBorder="1" applyAlignment="1">
      <alignment horizontal="center" vertical="distributed"/>
    </xf>
    <xf numFmtId="0" fontId="8" fillId="0" borderId="99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49" fontId="8" fillId="0" borderId="99" xfId="0" applyNumberFormat="1" applyFont="1" applyBorder="1" applyAlignment="1">
      <alignment horizontal="center" vertical="distributed"/>
    </xf>
    <xf numFmtId="49" fontId="8" fillId="0" borderId="102" xfId="0" applyNumberFormat="1" applyFont="1" applyBorder="1" applyAlignment="1">
      <alignment horizontal="center" vertical="distributed"/>
    </xf>
    <xf numFmtId="49" fontId="8" fillId="0" borderId="89" xfId="0" applyNumberFormat="1" applyFont="1" applyBorder="1" applyAlignment="1">
      <alignment horizontal="center" vertical="distributed"/>
    </xf>
    <xf numFmtId="0" fontId="8" fillId="0" borderId="4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top"/>
    </xf>
    <xf numFmtId="0" fontId="8" fillId="0" borderId="97" xfId="0" applyFont="1" applyBorder="1" applyAlignment="1">
      <alignment horizontal="center" vertical="top"/>
    </xf>
    <xf numFmtId="0" fontId="8" fillId="0" borderId="34" xfId="0" applyNumberFormat="1" applyFont="1" applyBorder="1" applyAlignment="1">
      <alignment horizontal="center" vertical="distributed"/>
    </xf>
    <xf numFmtId="0" fontId="8" fillId="0" borderId="23" xfId="0" applyNumberFormat="1" applyFont="1" applyBorder="1" applyAlignment="1">
      <alignment horizontal="center" vertical="distributed"/>
    </xf>
    <xf numFmtId="0" fontId="8" fillId="0" borderId="20" xfId="0" applyNumberFormat="1" applyFont="1" applyBorder="1" applyAlignment="1">
      <alignment horizontal="center" vertical="distributed"/>
    </xf>
    <xf numFmtId="49" fontId="8" fillId="0" borderId="34" xfId="0" applyNumberFormat="1" applyFont="1" applyBorder="1" applyAlignment="1">
      <alignment horizontal="center" vertical="distributed"/>
    </xf>
    <xf numFmtId="49" fontId="8" fillId="0" borderId="103" xfId="0" applyNumberFormat="1" applyFont="1" applyBorder="1" applyAlignment="1">
      <alignment horizontal="center" vertical="distributed"/>
    </xf>
    <xf numFmtId="2" fontId="8" fillId="0" borderId="20" xfId="0" applyNumberFormat="1" applyFont="1" applyBorder="1" applyAlignment="1">
      <alignment horizontal="center" vertical="distributed"/>
    </xf>
    <xf numFmtId="0" fontId="8" fillId="0" borderId="18" xfId="0" applyNumberFormat="1" applyFont="1" applyBorder="1" applyAlignment="1">
      <alignment horizontal="center" vertical="distributed"/>
    </xf>
    <xf numFmtId="0" fontId="8" fillId="0" borderId="12" xfId="0" applyNumberFormat="1" applyFont="1" applyBorder="1" applyAlignment="1">
      <alignment horizontal="center" vertical="distributed"/>
    </xf>
    <xf numFmtId="0" fontId="1" fillId="0" borderId="0" xfId="0" applyFont="1" applyAlignment="1">
      <alignment horizontal="center" vertical="center"/>
    </xf>
    <xf numFmtId="2" fontId="8" fillId="0" borderId="37" xfId="0" applyNumberFormat="1" applyFont="1" applyBorder="1" applyAlignment="1">
      <alignment horizontal="center" vertical="distributed"/>
    </xf>
    <xf numFmtId="2" fontId="8" fillId="0" borderId="101" xfId="0" applyNumberFormat="1" applyFont="1" applyBorder="1" applyAlignment="1">
      <alignment horizontal="center" vertical="distributed"/>
    </xf>
    <xf numFmtId="2" fontId="8" fillId="0" borderId="102" xfId="0" applyNumberFormat="1" applyFont="1" applyBorder="1" applyAlignment="1">
      <alignment horizontal="center" vertical="distributed"/>
    </xf>
    <xf numFmtId="0" fontId="8" fillId="0" borderId="9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69" xfId="0" applyBorder="1" applyAlignment="1">
      <alignment vertical="center"/>
    </xf>
    <xf numFmtId="0" fontId="0" fillId="0" borderId="104" xfId="0" applyBorder="1" applyAlignment="1">
      <alignment vertical="center"/>
    </xf>
    <xf numFmtId="0" fontId="8" fillId="0" borderId="18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173" fontId="8" fillId="0" borderId="18" xfId="0" applyNumberFormat="1" applyFont="1" applyBorder="1" applyAlignment="1">
      <alignment/>
    </xf>
    <xf numFmtId="173" fontId="8" fillId="0" borderId="23" xfId="0" applyNumberFormat="1" applyFont="1" applyBorder="1" applyAlignment="1">
      <alignment/>
    </xf>
    <xf numFmtId="173" fontId="8" fillId="0" borderId="12" xfId="0" applyNumberFormat="1" applyFont="1" applyBorder="1" applyAlignment="1">
      <alignment/>
    </xf>
    <xf numFmtId="0" fontId="8" fillId="0" borderId="60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0" fontId="8" fillId="0" borderId="61" xfId="0" applyFont="1" applyBorder="1" applyAlignment="1">
      <alignment horizontal="center" vertical="top"/>
    </xf>
    <xf numFmtId="0" fontId="8" fillId="0" borderId="37" xfId="0" applyNumberFormat="1" applyFont="1" applyBorder="1" applyAlignment="1">
      <alignment horizontal="center" vertical="distributed"/>
    </xf>
    <xf numFmtId="0" fontId="8" fillId="0" borderId="101" xfId="0" applyNumberFormat="1" applyFont="1" applyBorder="1" applyAlignment="1">
      <alignment horizontal="center" vertical="distributed"/>
    </xf>
    <xf numFmtId="0" fontId="8" fillId="0" borderId="59" xfId="0" applyNumberFormat="1" applyFont="1" applyBorder="1" applyAlignment="1">
      <alignment horizontal="center" vertical="distributed"/>
    </xf>
    <xf numFmtId="0" fontId="8" fillId="0" borderId="105" xfId="0" applyNumberFormat="1" applyFont="1" applyBorder="1" applyAlignment="1">
      <alignment horizontal="center" vertical="top" wrapText="1"/>
    </xf>
    <xf numFmtId="0" fontId="8" fillId="0" borderId="106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distributed"/>
    </xf>
    <xf numFmtId="2" fontId="8" fillId="0" borderId="59" xfId="0" applyNumberFormat="1" applyFont="1" applyBorder="1" applyAlignment="1">
      <alignment horizontal="center" vertical="distributed"/>
    </xf>
    <xf numFmtId="2" fontId="8" fillId="0" borderId="19" xfId="0" applyNumberFormat="1" applyFont="1" applyBorder="1" applyAlignment="1">
      <alignment horizontal="center" vertical="distributed"/>
    </xf>
    <xf numFmtId="2" fontId="8" fillId="0" borderId="24" xfId="0" applyNumberFormat="1" applyFont="1" applyBorder="1" applyAlignment="1">
      <alignment horizontal="center" vertical="distributed"/>
    </xf>
    <xf numFmtId="2" fontId="8" fillId="0" borderId="17" xfId="0" applyNumberFormat="1" applyFont="1" applyBorder="1" applyAlignment="1">
      <alignment horizontal="center" vertical="distributed"/>
    </xf>
    <xf numFmtId="2" fontId="8" fillId="0" borderId="27" xfId="0" applyNumberFormat="1" applyFont="1" applyBorder="1" applyAlignment="1">
      <alignment horizontal="center" vertical="distributed"/>
    </xf>
    <xf numFmtId="2" fontId="8" fillId="0" borderId="22" xfId="0" applyNumberFormat="1" applyFont="1" applyBorder="1" applyAlignment="1">
      <alignment horizontal="center" vertical="distributed"/>
    </xf>
    <xf numFmtId="0" fontId="8" fillId="0" borderId="26" xfId="0" applyNumberFormat="1" applyFont="1" applyBorder="1" applyAlignment="1">
      <alignment horizontal="center" vertical="distributed"/>
    </xf>
    <xf numFmtId="2" fontId="8" fillId="0" borderId="18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 vertical="distributed"/>
    </xf>
    <xf numFmtId="49" fontId="8" fillId="0" borderId="87" xfId="0" applyNumberFormat="1" applyFont="1" applyBorder="1" applyAlignment="1">
      <alignment horizontal="center" vertical="distributed"/>
    </xf>
    <xf numFmtId="49" fontId="8" fillId="0" borderId="38" xfId="0" applyNumberFormat="1" applyFont="1" applyBorder="1" applyAlignment="1">
      <alignment horizontal="center" vertical="distributed"/>
    </xf>
    <xf numFmtId="2" fontId="8" fillId="0" borderId="107" xfId="0" applyNumberFormat="1" applyFont="1" applyBorder="1" applyAlignment="1">
      <alignment horizontal="center" vertical="distributed"/>
    </xf>
    <xf numFmtId="0" fontId="8" fillId="0" borderId="103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top"/>
    </xf>
    <xf numFmtId="0" fontId="8" fillId="0" borderId="59" xfId="0" applyFont="1" applyBorder="1" applyAlignment="1">
      <alignment horizontal="left" vertical="top"/>
    </xf>
    <xf numFmtId="49" fontId="8" fillId="0" borderId="88" xfId="0" applyNumberFormat="1" applyFont="1" applyBorder="1" applyAlignment="1">
      <alignment horizontal="center" vertical="distributed"/>
    </xf>
    <xf numFmtId="0" fontId="8" fillId="0" borderId="48" xfId="0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8" fillId="0" borderId="108" xfId="0" applyNumberFormat="1" applyFont="1" applyBorder="1" applyAlignment="1">
      <alignment horizontal="center" vertical="distributed"/>
    </xf>
    <xf numFmtId="173" fontId="8" fillId="0" borderId="48" xfId="0" applyNumberFormat="1" applyFont="1" applyBorder="1" applyAlignment="1">
      <alignment horizontal="center" vertical="distributed"/>
    </xf>
    <xf numFmtId="173" fontId="8" fillId="0" borderId="104" xfId="0" applyNumberFormat="1" applyFont="1" applyBorder="1" applyAlignment="1">
      <alignment horizontal="center" vertical="distributed"/>
    </xf>
    <xf numFmtId="0" fontId="8" fillId="0" borderId="100" xfId="0" applyNumberFormat="1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center"/>
    </xf>
    <xf numFmtId="0" fontId="8" fillId="0" borderId="102" xfId="0" applyNumberFormat="1" applyFont="1" applyBorder="1" applyAlignment="1">
      <alignment horizontal="center" vertical="distributed"/>
    </xf>
    <xf numFmtId="2" fontId="8" fillId="0" borderId="59" xfId="0" applyNumberFormat="1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distributed"/>
    </xf>
    <xf numFmtId="0" fontId="8" fillId="0" borderId="0" xfId="0" applyFont="1" applyFill="1" applyBorder="1" applyAlignment="1">
      <alignment horizontal="center" vertical="center"/>
    </xf>
    <xf numFmtId="0" fontId="8" fillId="0" borderId="94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distributed"/>
    </xf>
    <xf numFmtId="0" fontId="8" fillId="0" borderId="90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173" fontId="8" fillId="0" borderId="32" xfId="0" applyNumberFormat="1" applyFont="1" applyBorder="1" applyAlignment="1">
      <alignment horizontal="center" vertical="distributed"/>
    </xf>
    <xf numFmtId="173" fontId="8" fillId="0" borderId="33" xfId="0" applyNumberFormat="1" applyFont="1" applyBorder="1" applyAlignment="1">
      <alignment horizontal="center" vertical="distributed"/>
    </xf>
    <xf numFmtId="173" fontId="8" fillId="0" borderId="27" xfId="0" applyNumberFormat="1" applyFont="1" applyBorder="1" applyAlignment="1">
      <alignment horizontal="center" vertical="distributed"/>
    </xf>
    <xf numFmtId="0" fontId="8" fillId="0" borderId="105" xfId="0" applyFont="1" applyBorder="1" applyAlignment="1">
      <alignment horizontal="center" vertical="top" wrapText="1"/>
    </xf>
    <xf numFmtId="0" fontId="8" fillId="0" borderId="100" xfId="0" applyFont="1" applyBorder="1" applyAlignment="1">
      <alignment horizontal="center" vertical="top" wrapText="1"/>
    </xf>
    <xf numFmtId="0" fontId="8" fillId="0" borderId="8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99" xfId="0" applyNumberFormat="1" applyFont="1" applyBorder="1" applyAlignment="1">
      <alignment horizontal="center" vertical="distributed"/>
    </xf>
    <xf numFmtId="2" fontId="8" fillId="0" borderId="99" xfId="0" applyNumberFormat="1" applyFont="1" applyBorder="1" applyAlignment="1">
      <alignment horizontal="center" vertical="distributed"/>
    </xf>
    <xf numFmtId="49" fontId="8" fillId="0" borderId="109" xfId="0" applyNumberFormat="1" applyFont="1" applyBorder="1" applyAlignment="1">
      <alignment horizontal="center" vertical="distributed"/>
    </xf>
    <xf numFmtId="49" fontId="8" fillId="0" borderId="70" xfId="0" applyNumberFormat="1" applyFont="1" applyBorder="1" applyAlignment="1">
      <alignment horizontal="center" vertical="distributed"/>
    </xf>
    <xf numFmtId="49" fontId="8" fillId="0" borderId="110" xfId="0" applyNumberFormat="1" applyFont="1" applyBorder="1" applyAlignment="1">
      <alignment horizontal="center" vertical="distributed"/>
    </xf>
    <xf numFmtId="49" fontId="8" fillId="0" borderId="37" xfId="0" applyNumberFormat="1" applyFont="1" applyBorder="1" applyAlignment="1">
      <alignment horizontal="center" vertical="center"/>
    </xf>
    <xf numFmtId="49" fontId="8" fillId="0" borderId="101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10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distributed"/>
    </xf>
    <xf numFmtId="0" fontId="8" fillId="0" borderId="0" xfId="0" applyFont="1" applyBorder="1" applyAlignment="1">
      <alignment horizontal="center" vertical="center" wrapText="1"/>
    </xf>
    <xf numFmtId="173" fontId="8" fillId="0" borderId="22" xfId="0" applyNumberFormat="1" applyFont="1" applyBorder="1" applyAlignment="1">
      <alignment horizontal="center" vertical="distributed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111" xfId="0" applyFont="1" applyBorder="1" applyAlignment="1">
      <alignment horizontal="center"/>
    </xf>
    <xf numFmtId="0" fontId="1" fillId="0" borderId="112" xfId="0" applyFont="1" applyBorder="1" applyAlignment="1">
      <alignment horizontal="center"/>
    </xf>
    <xf numFmtId="0" fontId="1" fillId="0" borderId="51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113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56"/>
  <sheetViews>
    <sheetView tabSelected="1" zoomScale="70" zoomScaleNormal="70" zoomScaleSheetLayoutView="55" workbookViewId="0" topLeftCell="A410">
      <selection activeCell="C452" sqref="C452:O454"/>
    </sheetView>
  </sheetViews>
  <sheetFormatPr defaultColWidth="11.57421875" defaultRowHeight="12.75"/>
  <cols>
    <col min="1" max="1" width="13.140625" style="315" customWidth="1"/>
    <col min="2" max="2" width="42.8515625" style="0" customWidth="1"/>
    <col min="3" max="3" width="14.421875" style="0" customWidth="1"/>
    <col min="4" max="4" width="11.8515625" style="0" customWidth="1"/>
    <col min="5" max="5" width="10.7109375" style="0" customWidth="1"/>
    <col min="6" max="6" width="12.57421875" style="0" bestFit="1" customWidth="1"/>
    <col min="7" max="7" width="13.8515625" style="0" bestFit="1" customWidth="1"/>
    <col min="8" max="8" width="10.7109375" style="0" customWidth="1"/>
    <col min="9" max="9" width="12.57421875" style="0" bestFit="1" customWidth="1"/>
    <col min="10" max="11" width="10.7109375" style="0" customWidth="1"/>
    <col min="12" max="12" width="13.28125" style="0" customWidth="1"/>
    <col min="13" max="13" width="12.28125" style="0" customWidth="1"/>
    <col min="14" max="14" width="12.57421875" style="0" bestFit="1" customWidth="1"/>
    <col min="15" max="15" width="10.7109375" style="0" customWidth="1"/>
    <col min="16" max="16" width="25.28125" style="0" customWidth="1"/>
    <col min="17" max="17" width="11.57421875" style="0" customWidth="1"/>
    <col min="18" max="18" width="10.140625" style="0" customWidth="1"/>
    <col min="19" max="19" width="44.140625" style="0" customWidth="1"/>
    <col min="20" max="20" width="13.8515625" style="0" customWidth="1"/>
    <col min="21" max="22" width="13.140625" style="0" bestFit="1" customWidth="1"/>
    <col min="23" max="23" width="19.140625" style="0" customWidth="1"/>
    <col min="24" max="24" width="33.140625" style="0" bestFit="1" customWidth="1"/>
    <col min="25" max="25" width="29.28125" style="0" customWidth="1"/>
    <col min="26" max="27" width="13.140625" style="0" bestFit="1" customWidth="1"/>
  </cols>
  <sheetData>
    <row r="1" spans="1:15" ht="51.75" customHeight="1">
      <c r="A1" s="487" t="s">
        <v>636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</row>
    <row r="2" spans="1:15" ht="386.25" customHeight="1">
      <c r="A2" s="492" t="s">
        <v>646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</row>
    <row r="3" spans="1:15" ht="5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ht="27.75" customHeight="1">
      <c r="A4" s="310"/>
      <c r="B4" s="21" t="s">
        <v>17</v>
      </c>
      <c r="C4" s="5"/>
      <c r="D4" s="7"/>
      <c r="E4" s="7"/>
      <c r="F4" s="7"/>
      <c r="G4" s="88"/>
      <c r="H4" s="5"/>
      <c r="I4" s="5"/>
      <c r="J4" s="5"/>
      <c r="K4" s="5"/>
      <c r="L4" s="5"/>
      <c r="M4" s="5"/>
      <c r="N4" s="5"/>
      <c r="O4" s="5"/>
    </row>
    <row r="5" spans="1:15" s="9" customFormat="1" ht="18" customHeight="1">
      <c r="A5" s="453" t="s">
        <v>49</v>
      </c>
      <c r="B5" s="451" t="s">
        <v>0</v>
      </c>
      <c r="C5" s="477" t="s">
        <v>1</v>
      </c>
      <c r="D5" s="502" t="s">
        <v>2</v>
      </c>
      <c r="E5" s="503"/>
      <c r="F5" s="504"/>
      <c r="G5" s="557" t="s">
        <v>3</v>
      </c>
      <c r="H5" s="502" t="s">
        <v>4</v>
      </c>
      <c r="I5" s="503"/>
      <c r="J5" s="503"/>
      <c r="K5" s="504"/>
      <c r="L5" s="502" t="s">
        <v>5</v>
      </c>
      <c r="M5" s="503"/>
      <c r="N5" s="503"/>
      <c r="O5" s="504"/>
    </row>
    <row r="6" spans="1:15" s="10" customFormat="1" ht="33.75" customHeight="1">
      <c r="A6" s="469"/>
      <c r="B6" s="452"/>
      <c r="C6" s="491"/>
      <c r="D6" s="22" t="s">
        <v>6</v>
      </c>
      <c r="E6" s="22" t="s">
        <v>7</v>
      </c>
      <c r="F6" s="22" t="s">
        <v>8</v>
      </c>
      <c r="G6" s="558"/>
      <c r="H6" s="22" t="s">
        <v>9</v>
      </c>
      <c r="I6" s="22" t="s">
        <v>10</v>
      </c>
      <c r="J6" s="22" t="s">
        <v>11</v>
      </c>
      <c r="K6" s="23" t="s">
        <v>12</v>
      </c>
      <c r="L6" s="22" t="s">
        <v>13</v>
      </c>
      <c r="M6" s="23" t="s">
        <v>14</v>
      </c>
      <c r="N6" s="22" t="s">
        <v>15</v>
      </c>
      <c r="O6" s="89" t="s">
        <v>16</v>
      </c>
    </row>
    <row r="7" spans="1:15" s="4" customFormat="1" ht="15.75" customHeight="1" hidden="1">
      <c r="A7" s="311"/>
      <c r="B7" s="24"/>
      <c r="C7" s="25"/>
      <c r="D7" s="25"/>
      <c r="E7" s="25"/>
      <c r="F7" s="25"/>
      <c r="G7" s="26"/>
      <c r="H7" s="27"/>
      <c r="I7" s="27"/>
      <c r="J7" s="27"/>
      <c r="K7" s="28"/>
      <c r="L7" s="27"/>
      <c r="M7" s="28"/>
      <c r="N7" s="27"/>
      <c r="O7" s="90"/>
    </row>
    <row r="8" spans="1:15" s="3" customFormat="1" ht="15.75" customHeight="1" hidden="1">
      <c r="A8" s="312"/>
      <c r="B8" s="30"/>
      <c r="C8" s="29"/>
      <c r="D8" s="31"/>
      <c r="E8" s="31"/>
      <c r="F8" s="31"/>
      <c r="G8" s="32"/>
      <c r="H8" s="29"/>
      <c r="I8" s="29"/>
      <c r="J8" s="29"/>
      <c r="K8" s="33"/>
      <c r="L8" s="29"/>
      <c r="M8" s="33"/>
      <c r="N8" s="29"/>
      <c r="O8" s="91"/>
    </row>
    <row r="9" spans="1:15" s="3" customFormat="1" ht="15" customHeight="1">
      <c r="A9" s="274"/>
      <c r="B9" s="25" t="s">
        <v>18</v>
      </c>
      <c r="C9" s="29"/>
      <c r="D9" s="31"/>
      <c r="E9" s="31"/>
      <c r="F9" s="31"/>
      <c r="G9" s="32"/>
      <c r="H9" s="29"/>
      <c r="I9" s="29"/>
      <c r="J9" s="29"/>
      <c r="K9" s="33"/>
      <c r="L9" s="29"/>
      <c r="M9" s="33"/>
      <c r="N9" s="29"/>
      <c r="O9" s="91"/>
    </row>
    <row r="10" spans="1:15" s="3" customFormat="1" ht="15" customHeight="1">
      <c r="A10" s="129"/>
      <c r="B10" s="29"/>
      <c r="C10" s="34"/>
      <c r="D10" s="35"/>
      <c r="E10" s="35"/>
      <c r="F10" s="35"/>
      <c r="G10" s="36"/>
      <c r="H10" s="37"/>
      <c r="I10" s="37"/>
      <c r="J10" s="37"/>
      <c r="K10" s="38"/>
      <c r="L10" s="37"/>
      <c r="M10" s="38"/>
      <c r="N10" s="37"/>
      <c r="O10" s="74"/>
    </row>
    <row r="11" spans="1:15" s="3" customFormat="1" ht="15" customHeight="1">
      <c r="A11" s="453">
        <v>209</v>
      </c>
      <c r="B11" s="77" t="s">
        <v>571</v>
      </c>
      <c r="C11" s="459" t="s">
        <v>19</v>
      </c>
      <c r="D11" s="430">
        <v>5.1</v>
      </c>
      <c r="E11" s="430">
        <v>4.6</v>
      </c>
      <c r="F11" s="430">
        <v>0.3</v>
      </c>
      <c r="G11" s="485">
        <v>63</v>
      </c>
      <c r="H11" s="435">
        <v>0.03</v>
      </c>
      <c r="I11" s="435"/>
      <c r="J11" s="435">
        <v>0.1</v>
      </c>
      <c r="K11" s="435">
        <v>0.2</v>
      </c>
      <c r="L11" s="435">
        <v>22</v>
      </c>
      <c r="M11" s="435">
        <v>77</v>
      </c>
      <c r="N11" s="435">
        <v>5</v>
      </c>
      <c r="O11" s="419">
        <v>1</v>
      </c>
    </row>
    <row r="12" spans="1:15" s="3" customFormat="1" ht="15" customHeight="1">
      <c r="A12" s="454"/>
      <c r="B12" s="77" t="s">
        <v>206</v>
      </c>
      <c r="C12" s="460"/>
      <c r="D12" s="431"/>
      <c r="E12" s="431"/>
      <c r="F12" s="431"/>
      <c r="G12" s="480"/>
      <c r="H12" s="436"/>
      <c r="I12" s="436"/>
      <c r="J12" s="436"/>
      <c r="K12" s="436"/>
      <c r="L12" s="436"/>
      <c r="M12" s="436"/>
      <c r="N12" s="436"/>
      <c r="O12" s="420"/>
    </row>
    <row r="13" spans="1:23" s="3" customFormat="1" ht="15" customHeight="1">
      <c r="A13" s="455"/>
      <c r="B13" s="105"/>
      <c r="C13" s="461"/>
      <c r="D13" s="432"/>
      <c r="E13" s="432"/>
      <c r="F13" s="432"/>
      <c r="G13" s="486"/>
      <c r="H13" s="437"/>
      <c r="I13" s="437"/>
      <c r="J13" s="437"/>
      <c r="K13" s="437"/>
      <c r="L13" s="437"/>
      <c r="M13" s="437"/>
      <c r="N13" s="437"/>
      <c r="O13" s="520"/>
      <c r="R13" s="5"/>
      <c r="S13" s="5"/>
      <c r="T13" s="5"/>
      <c r="U13" s="5"/>
      <c r="V13" s="5"/>
      <c r="W13" s="5"/>
    </row>
    <row r="14" spans="1:23" s="3" customFormat="1" ht="15" customHeight="1">
      <c r="A14" s="559">
        <v>182</v>
      </c>
      <c r="B14" s="95" t="s">
        <v>251</v>
      </c>
      <c r="C14" s="526" t="s">
        <v>22</v>
      </c>
      <c r="D14" s="430">
        <v>7.8</v>
      </c>
      <c r="E14" s="430">
        <v>9.46</v>
      </c>
      <c r="F14" s="430">
        <v>35.8</v>
      </c>
      <c r="G14" s="485">
        <v>284</v>
      </c>
      <c r="H14" s="435">
        <v>0.19</v>
      </c>
      <c r="I14" s="435">
        <v>1.46</v>
      </c>
      <c r="J14" s="435">
        <v>0.06</v>
      </c>
      <c r="K14" s="435">
        <v>0.16</v>
      </c>
      <c r="L14" s="435">
        <v>144.6</v>
      </c>
      <c r="M14" s="435">
        <v>193</v>
      </c>
      <c r="N14" s="435">
        <v>43</v>
      </c>
      <c r="O14" s="419">
        <v>1.2</v>
      </c>
      <c r="R14" s="5"/>
      <c r="S14" s="186"/>
      <c r="T14" s="5"/>
      <c r="U14" s="5"/>
      <c r="V14" s="5"/>
      <c r="W14" s="5"/>
    </row>
    <row r="15" spans="1:23" s="3" customFormat="1" ht="15" customHeight="1">
      <c r="A15" s="551"/>
      <c r="B15" s="95" t="s">
        <v>406</v>
      </c>
      <c r="C15" s="527"/>
      <c r="D15" s="431"/>
      <c r="E15" s="431"/>
      <c r="F15" s="431"/>
      <c r="G15" s="480"/>
      <c r="H15" s="436"/>
      <c r="I15" s="436"/>
      <c r="J15" s="436"/>
      <c r="K15" s="436"/>
      <c r="L15" s="436"/>
      <c r="M15" s="436"/>
      <c r="N15" s="436"/>
      <c r="O15" s="420"/>
      <c r="R15" s="5"/>
      <c r="S15" s="186"/>
      <c r="T15" s="12"/>
      <c r="U15" s="16"/>
      <c r="V15" s="16"/>
      <c r="W15" s="5"/>
    </row>
    <row r="16" spans="1:23" s="3" customFormat="1" ht="15" customHeight="1">
      <c r="A16" s="551"/>
      <c r="B16" s="95" t="s">
        <v>407</v>
      </c>
      <c r="C16" s="527"/>
      <c r="D16" s="431"/>
      <c r="E16" s="431"/>
      <c r="F16" s="431"/>
      <c r="G16" s="480"/>
      <c r="H16" s="436"/>
      <c r="I16" s="436"/>
      <c r="J16" s="436"/>
      <c r="K16" s="436"/>
      <c r="L16" s="436"/>
      <c r="M16" s="436"/>
      <c r="N16" s="436"/>
      <c r="O16" s="420"/>
      <c r="R16" s="5"/>
      <c r="S16" s="186"/>
      <c r="T16" s="12"/>
      <c r="U16" s="16"/>
      <c r="V16" s="16"/>
      <c r="W16" s="5"/>
    </row>
    <row r="17" spans="1:23" s="3" customFormat="1" ht="15" customHeight="1">
      <c r="A17" s="551"/>
      <c r="B17" s="95" t="s">
        <v>205</v>
      </c>
      <c r="C17" s="527"/>
      <c r="D17" s="431"/>
      <c r="E17" s="431"/>
      <c r="F17" s="431"/>
      <c r="G17" s="480"/>
      <c r="H17" s="436"/>
      <c r="I17" s="436"/>
      <c r="J17" s="436"/>
      <c r="K17" s="436"/>
      <c r="L17" s="436"/>
      <c r="M17" s="436"/>
      <c r="N17" s="436"/>
      <c r="O17" s="420"/>
      <c r="R17" s="5"/>
      <c r="S17" s="186"/>
      <c r="T17" s="12"/>
      <c r="U17" s="16"/>
      <c r="V17" s="16"/>
      <c r="W17" s="5"/>
    </row>
    <row r="18" spans="1:23" s="3" customFormat="1" ht="15" customHeight="1">
      <c r="A18" s="551"/>
      <c r="B18" s="95" t="s">
        <v>274</v>
      </c>
      <c r="C18" s="527"/>
      <c r="D18" s="431"/>
      <c r="E18" s="431"/>
      <c r="F18" s="431"/>
      <c r="G18" s="480"/>
      <c r="H18" s="436"/>
      <c r="I18" s="436"/>
      <c r="J18" s="436"/>
      <c r="K18" s="436"/>
      <c r="L18" s="436"/>
      <c r="M18" s="436"/>
      <c r="N18" s="436"/>
      <c r="O18" s="420"/>
      <c r="R18" s="5"/>
      <c r="S18" s="186"/>
      <c r="T18" s="12"/>
      <c r="U18" s="16"/>
      <c r="V18" s="16"/>
      <c r="W18" s="5"/>
    </row>
    <row r="19" spans="1:23" s="3" customFormat="1" ht="15" customHeight="1">
      <c r="A19" s="552"/>
      <c r="B19" s="95" t="s">
        <v>603</v>
      </c>
      <c r="C19" s="528"/>
      <c r="D19" s="432"/>
      <c r="E19" s="432"/>
      <c r="F19" s="432"/>
      <c r="G19" s="486"/>
      <c r="H19" s="437"/>
      <c r="I19" s="437"/>
      <c r="J19" s="437"/>
      <c r="K19" s="437"/>
      <c r="L19" s="437"/>
      <c r="M19" s="437"/>
      <c r="N19" s="437"/>
      <c r="O19" s="520"/>
      <c r="R19" s="5"/>
      <c r="S19" s="186"/>
      <c r="T19" s="12"/>
      <c r="U19" s="16"/>
      <c r="V19" s="16"/>
      <c r="W19" s="5"/>
    </row>
    <row r="20" spans="1:15" s="3" customFormat="1" ht="15" customHeight="1">
      <c r="A20" s="473">
        <v>376</v>
      </c>
      <c r="B20" s="29" t="s">
        <v>38</v>
      </c>
      <c r="C20" s="446" t="s">
        <v>22</v>
      </c>
      <c r="D20" s="430">
        <v>0.2</v>
      </c>
      <c r="E20" s="430">
        <v>0.05</v>
      </c>
      <c r="F20" s="430">
        <v>15.01</v>
      </c>
      <c r="G20" s="485">
        <v>57</v>
      </c>
      <c r="H20" s="435"/>
      <c r="I20" s="435">
        <v>0.1</v>
      </c>
      <c r="J20" s="435"/>
      <c r="K20" s="435"/>
      <c r="L20" s="435">
        <v>5.25</v>
      </c>
      <c r="M20" s="435">
        <v>8.24</v>
      </c>
      <c r="N20" s="435">
        <v>4.4</v>
      </c>
      <c r="O20" s="419">
        <v>0.86</v>
      </c>
    </row>
    <row r="21" spans="1:15" s="3" customFormat="1" ht="15" customHeight="1">
      <c r="A21" s="474"/>
      <c r="B21" s="29" t="s">
        <v>80</v>
      </c>
      <c r="C21" s="447"/>
      <c r="D21" s="431"/>
      <c r="E21" s="431"/>
      <c r="F21" s="431"/>
      <c r="G21" s="480"/>
      <c r="H21" s="436"/>
      <c r="I21" s="436"/>
      <c r="J21" s="436"/>
      <c r="K21" s="436"/>
      <c r="L21" s="436"/>
      <c r="M21" s="436"/>
      <c r="N21" s="436"/>
      <c r="O21" s="420"/>
    </row>
    <row r="22" spans="1:15" s="3" customFormat="1" ht="15" customHeight="1">
      <c r="A22" s="474"/>
      <c r="B22" s="29" t="s">
        <v>78</v>
      </c>
      <c r="C22" s="447"/>
      <c r="D22" s="431"/>
      <c r="E22" s="431"/>
      <c r="F22" s="431"/>
      <c r="G22" s="480"/>
      <c r="H22" s="436"/>
      <c r="I22" s="436"/>
      <c r="J22" s="436"/>
      <c r="K22" s="436"/>
      <c r="L22" s="436"/>
      <c r="M22" s="436"/>
      <c r="N22" s="436"/>
      <c r="O22" s="420"/>
    </row>
    <row r="23" spans="1:15" s="3" customFormat="1" ht="15" customHeight="1">
      <c r="A23" s="476"/>
      <c r="B23" s="29"/>
      <c r="C23" s="448"/>
      <c r="D23" s="432"/>
      <c r="E23" s="432"/>
      <c r="F23" s="432"/>
      <c r="G23" s="486"/>
      <c r="H23" s="437"/>
      <c r="I23" s="437"/>
      <c r="J23" s="437"/>
      <c r="K23" s="437"/>
      <c r="L23" s="437"/>
      <c r="M23" s="437"/>
      <c r="N23" s="437"/>
      <c r="O23" s="520"/>
    </row>
    <row r="24" spans="1:15" s="3" customFormat="1" ht="15" customHeight="1">
      <c r="A24" s="273" t="s">
        <v>635</v>
      </c>
      <c r="B24" s="29" t="s">
        <v>99</v>
      </c>
      <c r="C24" s="39" t="s">
        <v>129</v>
      </c>
      <c r="D24" s="35">
        <v>2.28</v>
      </c>
      <c r="E24" s="35">
        <v>0.24</v>
      </c>
      <c r="F24" s="35">
        <v>14.76</v>
      </c>
      <c r="G24" s="36">
        <v>70.5</v>
      </c>
      <c r="H24" s="37">
        <v>0.03</v>
      </c>
      <c r="I24" s="37"/>
      <c r="J24" s="37"/>
      <c r="K24" s="38">
        <v>0.33</v>
      </c>
      <c r="L24" s="37">
        <v>6</v>
      </c>
      <c r="M24" s="38">
        <v>19.5</v>
      </c>
      <c r="N24" s="37">
        <v>4.2</v>
      </c>
      <c r="O24" s="73">
        <v>0.33</v>
      </c>
    </row>
    <row r="25" spans="1:15" s="3" customFormat="1" ht="15" customHeight="1">
      <c r="A25" s="273" t="s">
        <v>635</v>
      </c>
      <c r="B25" s="29" t="s">
        <v>126</v>
      </c>
      <c r="C25" s="39" t="s">
        <v>186</v>
      </c>
      <c r="D25" s="35">
        <v>1.52</v>
      </c>
      <c r="E25" s="35">
        <v>0.16</v>
      </c>
      <c r="F25" s="35">
        <v>9.84</v>
      </c>
      <c r="G25" s="36">
        <v>47</v>
      </c>
      <c r="H25" s="38">
        <v>0.02</v>
      </c>
      <c r="I25" s="38"/>
      <c r="J25" s="38"/>
      <c r="K25" s="38">
        <v>0.22</v>
      </c>
      <c r="L25" s="38">
        <v>4</v>
      </c>
      <c r="M25" s="38">
        <v>13</v>
      </c>
      <c r="N25" s="38">
        <v>2.8</v>
      </c>
      <c r="O25" s="99">
        <v>0.22</v>
      </c>
    </row>
    <row r="26" spans="1:15" s="3" customFormat="1" ht="15" customHeight="1">
      <c r="A26" s="174">
        <v>388</v>
      </c>
      <c r="B26" s="29" t="s">
        <v>315</v>
      </c>
      <c r="C26" s="96" t="s">
        <v>58</v>
      </c>
      <c r="D26" s="97">
        <v>0.72</v>
      </c>
      <c r="E26" s="97">
        <v>0.54</v>
      </c>
      <c r="F26" s="97">
        <v>18.54</v>
      </c>
      <c r="G26" s="98">
        <v>85</v>
      </c>
      <c r="H26" s="99">
        <v>0.04</v>
      </c>
      <c r="I26" s="99">
        <v>9</v>
      </c>
      <c r="J26" s="99"/>
      <c r="K26" s="99">
        <v>0.72</v>
      </c>
      <c r="L26" s="99">
        <v>34.2</v>
      </c>
      <c r="M26" s="99">
        <v>28.8</v>
      </c>
      <c r="N26" s="99">
        <v>21.6</v>
      </c>
      <c r="O26" s="99">
        <v>4.14</v>
      </c>
    </row>
    <row r="27" spans="1:15" s="3" customFormat="1" ht="15" customHeight="1">
      <c r="A27" s="274"/>
      <c r="B27" s="25" t="s">
        <v>23</v>
      </c>
      <c r="C27" s="39"/>
      <c r="D27" s="40">
        <f aca="true" t="shared" si="0" ref="D27:O27">SUM(D11:D26)</f>
        <v>17.619999999999997</v>
      </c>
      <c r="E27" s="40">
        <f t="shared" si="0"/>
        <v>15.05</v>
      </c>
      <c r="F27" s="40">
        <f t="shared" si="0"/>
        <v>94.25</v>
      </c>
      <c r="G27" s="40">
        <f t="shared" si="0"/>
        <v>606.5</v>
      </c>
      <c r="H27" s="40">
        <f t="shared" si="0"/>
        <v>0.31</v>
      </c>
      <c r="I27" s="40">
        <f t="shared" si="0"/>
        <v>10.56</v>
      </c>
      <c r="J27" s="40">
        <f t="shared" si="0"/>
        <v>0.16</v>
      </c>
      <c r="K27" s="40">
        <f t="shared" si="0"/>
        <v>1.63</v>
      </c>
      <c r="L27" s="40">
        <f t="shared" si="0"/>
        <v>216.05</v>
      </c>
      <c r="M27" s="40">
        <f t="shared" si="0"/>
        <v>339.54</v>
      </c>
      <c r="N27" s="40">
        <f t="shared" si="0"/>
        <v>81</v>
      </c>
      <c r="O27" s="40">
        <f t="shared" si="0"/>
        <v>7.75</v>
      </c>
    </row>
    <row r="28" spans="1:23" s="3" customFormat="1" ht="15" customHeight="1">
      <c r="A28" s="274"/>
      <c r="B28" s="25"/>
      <c r="C28" s="39"/>
      <c r="D28" s="40"/>
      <c r="E28" s="40"/>
      <c r="F28" s="40"/>
      <c r="G28" s="41"/>
      <c r="H28" s="42"/>
      <c r="I28" s="42"/>
      <c r="J28" s="42"/>
      <c r="K28" s="42"/>
      <c r="L28" s="42"/>
      <c r="M28" s="42"/>
      <c r="N28" s="42"/>
      <c r="O28" s="103"/>
      <c r="R28" s="5"/>
      <c r="S28" s="5"/>
      <c r="T28" s="5"/>
      <c r="U28" s="5"/>
      <c r="V28" s="5"/>
      <c r="W28" s="5"/>
    </row>
    <row r="29" spans="1:23" s="3" customFormat="1" ht="15" customHeight="1">
      <c r="A29" s="275"/>
      <c r="B29" s="25"/>
      <c r="C29" s="39"/>
      <c r="D29" s="35"/>
      <c r="E29" s="35"/>
      <c r="F29" s="35"/>
      <c r="G29" s="36"/>
      <c r="H29" s="37"/>
      <c r="I29" s="37"/>
      <c r="J29" s="37"/>
      <c r="K29" s="38"/>
      <c r="L29" s="37"/>
      <c r="M29" s="38"/>
      <c r="N29" s="37"/>
      <c r="O29" s="74"/>
      <c r="R29" s="5"/>
      <c r="S29" s="5"/>
      <c r="T29" s="5"/>
      <c r="U29" s="5"/>
      <c r="V29" s="5"/>
      <c r="W29" s="5"/>
    </row>
    <row r="30" spans="1:23" s="3" customFormat="1" ht="15" customHeight="1">
      <c r="A30" s="273"/>
      <c r="B30" s="25" t="s">
        <v>24</v>
      </c>
      <c r="C30" s="39"/>
      <c r="D30" s="35"/>
      <c r="E30" s="35"/>
      <c r="F30" s="35"/>
      <c r="G30" s="36"/>
      <c r="H30" s="37"/>
      <c r="I30" s="37"/>
      <c r="J30" s="37"/>
      <c r="K30" s="38"/>
      <c r="L30" s="37"/>
      <c r="M30" s="38"/>
      <c r="N30" s="37"/>
      <c r="O30" s="74"/>
      <c r="R30" s="5"/>
      <c r="S30" s="186"/>
      <c r="T30" s="5"/>
      <c r="U30" s="5"/>
      <c r="V30" s="5"/>
      <c r="W30" s="5"/>
    </row>
    <row r="31" spans="1:23" s="3" customFormat="1" ht="15" customHeight="1">
      <c r="A31" s="276"/>
      <c r="B31" s="25"/>
      <c r="C31" s="51"/>
      <c r="D31" s="52"/>
      <c r="E31" s="52"/>
      <c r="F31" s="52"/>
      <c r="G31" s="53"/>
      <c r="H31" s="71"/>
      <c r="I31" s="71"/>
      <c r="J31" s="71"/>
      <c r="K31" s="72"/>
      <c r="L31" s="71"/>
      <c r="M31" s="72"/>
      <c r="N31" s="71"/>
      <c r="O31" s="83"/>
      <c r="R31" s="5"/>
      <c r="S31" s="186"/>
      <c r="T31" s="12"/>
      <c r="U31" s="12"/>
      <c r="V31" s="5"/>
      <c r="W31" s="5"/>
    </row>
    <row r="32" spans="1:23" s="3" customFormat="1" ht="15" customHeight="1">
      <c r="A32" s="473">
        <v>113</v>
      </c>
      <c r="B32" s="29" t="s">
        <v>33</v>
      </c>
      <c r="C32" s="446" t="s">
        <v>306</v>
      </c>
      <c r="D32" s="430">
        <v>10</v>
      </c>
      <c r="E32" s="430">
        <v>7.3</v>
      </c>
      <c r="F32" s="430">
        <v>15.82</v>
      </c>
      <c r="G32" s="485">
        <v>170</v>
      </c>
      <c r="H32" s="435">
        <v>0.07</v>
      </c>
      <c r="I32" s="435">
        <v>1.5</v>
      </c>
      <c r="J32" s="435">
        <v>0.05</v>
      </c>
      <c r="K32" s="435">
        <v>0.91</v>
      </c>
      <c r="L32" s="435">
        <v>20</v>
      </c>
      <c r="M32" s="435">
        <v>98.05</v>
      </c>
      <c r="N32" s="435">
        <v>16.03</v>
      </c>
      <c r="O32" s="419">
        <v>1.06</v>
      </c>
      <c r="R32" s="5"/>
      <c r="S32" s="186"/>
      <c r="T32" s="12"/>
      <c r="U32" s="12"/>
      <c r="V32" s="5"/>
      <c r="W32" s="5"/>
    </row>
    <row r="33" spans="1:23" s="3" customFormat="1" ht="15" customHeight="1">
      <c r="A33" s="513"/>
      <c r="B33" s="29" t="s">
        <v>140</v>
      </c>
      <c r="C33" s="447"/>
      <c r="D33" s="431"/>
      <c r="E33" s="431"/>
      <c r="F33" s="431"/>
      <c r="G33" s="480"/>
      <c r="H33" s="436"/>
      <c r="I33" s="436"/>
      <c r="J33" s="436"/>
      <c r="K33" s="436"/>
      <c r="L33" s="436"/>
      <c r="M33" s="436"/>
      <c r="N33" s="436"/>
      <c r="O33" s="420"/>
      <c r="R33" s="5"/>
      <c r="S33" s="186"/>
      <c r="T33" s="12"/>
      <c r="U33" s="12"/>
      <c r="V33" s="5"/>
      <c r="W33" s="5"/>
    </row>
    <row r="34" spans="1:23" s="3" customFormat="1" ht="15" customHeight="1">
      <c r="A34" s="513"/>
      <c r="B34" s="29" t="s">
        <v>64</v>
      </c>
      <c r="C34" s="447"/>
      <c r="D34" s="431"/>
      <c r="E34" s="431"/>
      <c r="F34" s="431"/>
      <c r="G34" s="480"/>
      <c r="H34" s="436"/>
      <c r="I34" s="436"/>
      <c r="J34" s="436"/>
      <c r="K34" s="436"/>
      <c r="L34" s="436"/>
      <c r="M34" s="436"/>
      <c r="N34" s="436"/>
      <c r="O34" s="420"/>
      <c r="R34" s="5"/>
      <c r="S34" s="186"/>
      <c r="T34" s="12"/>
      <c r="U34" s="12"/>
      <c r="V34" s="5"/>
      <c r="W34" s="5"/>
    </row>
    <row r="35" spans="1:23" s="3" customFormat="1" ht="15" customHeight="1">
      <c r="A35" s="513"/>
      <c r="B35" s="29" t="s">
        <v>274</v>
      </c>
      <c r="C35" s="447"/>
      <c r="D35" s="431"/>
      <c r="E35" s="431"/>
      <c r="F35" s="431"/>
      <c r="G35" s="480"/>
      <c r="H35" s="436"/>
      <c r="I35" s="436"/>
      <c r="J35" s="436"/>
      <c r="K35" s="436"/>
      <c r="L35" s="436"/>
      <c r="M35" s="436"/>
      <c r="N35" s="436"/>
      <c r="O35" s="420"/>
      <c r="R35" s="5"/>
      <c r="S35" s="186"/>
      <c r="T35" s="12"/>
      <c r="U35" s="12"/>
      <c r="V35" s="5"/>
      <c r="W35" s="5"/>
    </row>
    <row r="36" spans="1:23" s="3" customFormat="1" ht="15" customHeight="1">
      <c r="A36" s="513"/>
      <c r="B36" s="29" t="s">
        <v>65</v>
      </c>
      <c r="C36" s="447"/>
      <c r="D36" s="431"/>
      <c r="E36" s="431"/>
      <c r="F36" s="431"/>
      <c r="G36" s="480"/>
      <c r="H36" s="436"/>
      <c r="I36" s="436"/>
      <c r="J36" s="436"/>
      <c r="K36" s="436"/>
      <c r="L36" s="436"/>
      <c r="M36" s="436"/>
      <c r="N36" s="436"/>
      <c r="O36" s="420"/>
      <c r="R36" s="5"/>
      <c r="S36" s="186"/>
      <c r="T36" s="12"/>
      <c r="U36" s="12"/>
      <c r="V36" s="5"/>
      <c r="W36" s="5"/>
    </row>
    <row r="37" spans="1:23" s="3" customFormat="1" ht="15" customHeight="1">
      <c r="A37" s="513"/>
      <c r="B37" s="29" t="s">
        <v>96</v>
      </c>
      <c r="C37" s="447"/>
      <c r="D37" s="431"/>
      <c r="E37" s="431"/>
      <c r="F37" s="431"/>
      <c r="G37" s="480"/>
      <c r="H37" s="436"/>
      <c r="I37" s="436"/>
      <c r="J37" s="436"/>
      <c r="K37" s="436"/>
      <c r="L37" s="436"/>
      <c r="M37" s="436"/>
      <c r="N37" s="436"/>
      <c r="O37" s="420"/>
      <c r="R37" s="5"/>
      <c r="S37" s="5"/>
      <c r="T37" s="12"/>
      <c r="U37" s="12"/>
      <c r="V37" s="5"/>
      <c r="W37" s="5"/>
    </row>
    <row r="38" spans="1:23" s="3" customFormat="1" ht="15" customHeight="1">
      <c r="A38" s="514"/>
      <c r="B38" s="29" t="s">
        <v>66</v>
      </c>
      <c r="C38" s="448"/>
      <c r="D38" s="432"/>
      <c r="E38" s="432"/>
      <c r="F38" s="432"/>
      <c r="G38" s="486"/>
      <c r="H38" s="437"/>
      <c r="I38" s="437"/>
      <c r="J38" s="437"/>
      <c r="K38" s="437"/>
      <c r="L38" s="437"/>
      <c r="M38" s="437"/>
      <c r="N38" s="437"/>
      <c r="O38" s="520"/>
      <c r="R38" s="5"/>
      <c r="S38" s="5"/>
      <c r="T38" s="5"/>
      <c r="U38" s="5"/>
      <c r="V38" s="5"/>
      <c r="W38" s="5"/>
    </row>
    <row r="39" spans="1:23" s="3" customFormat="1" ht="15" customHeight="1">
      <c r="A39" s="473">
        <v>312</v>
      </c>
      <c r="B39" s="29" t="s">
        <v>34</v>
      </c>
      <c r="C39" s="446" t="s">
        <v>27</v>
      </c>
      <c r="D39" s="430">
        <v>3.24</v>
      </c>
      <c r="E39" s="430">
        <v>5.6</v>
      </c>
      <c r="F39" s="430">
        <v>22.05</v>
      </c>
      <c r="G39" s="485">
        <v>156</v>
      </c>
      <c r="H39" s="430">
        <v>0.15</v>
      </c>
      <c r="I39" s="430">
        <v>25.95</v>
      </c>
      <c r="J39" s="430">
        <v>0.03</v>
      </c>
      <c r="K39" s="430">
        <v>0.05</v>
      </c>
      <c r="L39" s="430">
        <v>69.5</v>
      </c>
      <c r="M39" s="430">
        <v>96.71</v>
      </c>
      <c r="N39" s="430">
        <v>34.49</v>
      </c>
      <c r="O39" s="554">
        <v>1.4</v>
      </c>
      <c r="R39" s="5"/>
      <c r="S39" s="186"/>
      <c r="T39" s="5"/>
      <c r="U39" s="5"/>
      <c r="V39" s="5"/>
      <c r="W39" s="5"/>
    </row>
    <row r="40" spans="1:23" s="3" customFormat="1" ht="15" customHeight="1">
      <c r="A40" s="474"/>
      <c r="B40" s="29" t="s">
        <v>218</v>
      </c>
      <c r="C40" s="447"/>
      <c r="D40" s="431"/>
      <c r="E40" s="431"/>
      <c r="F40" s="431"/>
      <c r="G40" s="480"/>
      <c r="H40" s="431"/>
      <c r="I40" s="431"/>
      <c r="J40" s="431"/>
      <c r="K40" s="431"/>
      <c r="L40" s="431"/>
      <c r="M40" s="431"/>
      <c r="N40" s="431"/>
      <c r="O40" s="555"/>
      <c r="R40" s="5"/>
      <c r="S40" s="186"/>
      <c r="T40" s="16"/>
      <c r="U40" s="16"/>
      <c r="V40" s="16"/>
      <c r="W40" s="5"/>
    </row>
    <row r="41" spans="1:23" s="3" customFormat="1" ht="15" customHeight="1">
      <c r="A41" s="474"/>
      <c r="B41" s="29" t="s">
        <v>219</v>
      </c>
      <c r="C41" s="447"/>
      <c r="D41" s="431"/>
      <c r="E41" s="431"/>
      <c r="F41" s="431"/>
      <c r="G41" s="480"/>
      <c r="H41" s="431"/>
      <c r="I41" s="431"/>
      <c r="J41" s="431"/>
      <c r="K41" s="431"/>
      <c r="L41" s="431"/>
      <c r="M41" s="431"/>
      <c r="N41" s="431"/>
      <c r="O41" s="555"/>
      <c r="R41" s="5"/>
      <c r="S41" s="186"/>
      <c r="T41" s="16"/>
      <c r="U41" s="16"/>
      <c r="V41" s="16"/>
      <c r="W41" s="5"/>
    </row>
    <row r="42" spans="1:23" s="3" customFormat="1" ht="15" customHeight="1">
      <c r="A42" s="474"/>
      <c r="B42" s="29" t="s">
        <v>220</v>
      </c>
      <c r="C42" s="447"/>
      <c r="D42" s="431"/>
      <c r="E42" s="431"/>
      <c r="F42" s="431"/>
      <c r="G42" s="480"/>
      <c r="H42" s="431"/>
      <c r="I42" s="431"/>
      <c r="J42" s="431"/>
      <c r="K42" s="431"/>
      <c r="L42" s="431"/>
      <c r="M42" s="431"/>
      <c r="N42" s="431"/>
      <c r="O42" s="555"/>
      <c r="R42" s="5"/>
      <c r="S42" s="186"/>
      <c r="T42" s="16"/>
      <c r="U42" s="16"/>
      <c r="V42" s="16"/>
      <c r="W42" s="5"/>
    </row>
    <row r="43" spans="1:23" s="3" customFormat="1" ht="15" customHeight="1">
      <c r="A43" s="476"/>
      <c r="B43" s="29" t="s">
        <v>221</v>
      </c>
      <c r="C43" s="448"/>
      <c r="D43" s="432"/>
      <c r="E43" s="432"/>
      <c r="F43" s="432"/>
      <c r="G43" s="486"/>
      <c r="H43" s="432"/>
      <c r="I43" s="432"/>
      <c r="J43" s="432"/>
      <c r="K43" s="432"/>
      <c r="L43" s="432"/>
      <c r="M43" s="432"/>
      <c r="N43" s="432"/>
      <c r="O43" s="556"/>
      <c r="R43" s="5"/>
      <c r="S43" s="186"/>
      <c r="T43" s="16"/>
      <c r="U43" s="16"/>
      <c r="V43" s="16"/>
      <c r="W43" s="5"/>
    </row>
    <row r="44" spans="1:23" s="3" customFormat="1" ht="15" customHeight="1">
      <c r="A44" s="473">
        <v>281</v>
      </c>
      <c r="B44" s="95" t="s">
        <v>572</v>
      </c>
      <c r="C44" s="465" t="s">
        <v>45</v>
      </c>
      <c r="D44" s="430">
        <v>43.8</v>
      </c>
      <c r="E44" s="430">
        <v>18.26</v>
      </c>
      <c r="F44" s="430">
        <v>25.94</v>
      </c>
      <c r="G44" s="485">
        <v>282</v>
      </c>
      <c r="H44" s="430">
        <v>0.06</v>
      </c>
      <c r="I44" s="430">
        <v>1.98</v>
      </c>
      <c r="J44" s="430">
        <v>0.02</v>
      </c>
      <c r="K44" s="430">
        <v>0.02</v>
      </c>
      <c r="L44" s="430">
        <v>21.66</v>
      </c>
      <c r="M44" s="430">
        <v>164.06</v>
      </c>
      <c r="N44" s="430">
        <v>72.98</v>
      </c>
      <c r="O44" s="554">
        <v>1.46</v>
      </c>
      <c r="R44" s="5"/>
      <c r="S44" s="5"/>
      <c r="T44" s="12"/>
      <c r="U44" s="12"/>
      <c r="V44" s="12"/>
      <c r="W44" s="5"/>
    </row>
    <row r="45" spans="1:23" s="3" customFormat="1" ht="15" customHeight="1">
      <c r="A45" s="513"/>
      <c r="B45" s="95" t="s">
        <v>89</v>
      </c>
      <c r="C45" s="466"/>
      <c r="D45" s="431"/>
      <c r="E45" s="431"/>
      <c r="F45" s="431"/>
      <c r="G45" s="480"/>
      <c r="H45" s="431"/>
      <c r="I45" s="431"/>
      <c r="J45" s="431"/>
      <c r="K45" s="431"/>
      <c r="L45" s="431"/>
      <c r="M45" s="431"/>
      <c r="N45" s="431"/>
      <c r="O45" s="555"/>
      <c r="R45" s="5"/>
      <c r="S45" s="5"/>
      <c r="T45" s="5"/>
      <c r="U45" s="5"/>
      <c r="V45" s="5"/>
      <c r="W45" s="5"/>
    </row>
    <row r="46" spans="1:23" s="3" customFormat="1" ht="15" customHeight="1">
      <c r="A46" s="513"/>
      <c r="B46" s="95" t="s">
        <v>573</v>
      </c>
      <c r="C46" s="466"/>
      <c r="D46" s="431"/>
      <c r="E46" s="431"/>
      <c r="F46" s="431"/>
      <c r="G46" s="480"/>
      <c r="H46" s="431"/>
      <c r="I46" s="431"/>
      <c r="J46" s="431"/>
      <c r="K46" s="431"/>
      <c r="L46" s="431"/>
      <c r="M46" s="431"/>
      <c r="N46" s="431"/>
      <c r="O46" s="555"/>
      <c r="R46" s="5"/>
      <c r="S46" s="5"/>
      <c r="T46" s="5"/>
      <c r="U46" s="5"/>
      <c r="V46" s="5"/>
      <c r="W46" s="5"/>
    </row>
    <row r="47" spans="1:23" s="3" customFormat="1" ht="15" customHeight="1">
      <c r="A47" s="513"/>
      <c r="B47" s="95" t="s">
        <v>177</v>
      </c>
      <c r="C47" s="466"/>
      <c r="D47" s="431"/>
      <c r="E47" s="431"/>
      <c r="F47" s="431"/>
      <c r="G47" s="480"/>
      <c r="H47" s="431"/>
      <c r="I47" s="431"/>
      <c r="J47" s="431"/>
      <c r="K47" s="431"/>
      <c r="L47" s="431"/>
      <c r="M47" s="431"/>
      <c r="N47" s="431"/>
      <c r="O47" s="555"/>
      <c r="R47" s="5"/>
      <c r="S47" s="186"/>
      <c r="T47" s="5"/>
      <c r="U47" s="5"/>
      <c r="V47" s="5"/>
      <c r="W47" s="5"/>
    </row>
    <row r="48" spans="1:23" s="3" customFormat="1" ht="15" customHeight="1">
      <c r="A48" s="513"/>
      <c r="B48" s="95" t="s">
        <v>466</v>
      </c>
      <c r="C48" s="466"/>
      <c r="D48" s="431"/>
      <c r="E48" s="431"/>
      <c r="F48" s="431"/>
      <c r="G48" s="480"/>
      <c r="H48" s="431"/>
      <c r="I48" s="431"/>
      <c r="J48" s="431"/>
      <c r="K48" s="431"/>
      <c r="L48" s="431"/>
      <c r="M48" s="431"/>
      <c r="N48" s="431"/>
      <c r="O48" s="555"/>
      <c r="R48" s="5"/>
      <c r="S48" s="186"/>
      <c r="T48" s="16"/>
      <c r="U48" s="16"/>
      <c r="V48" s="16"/>
      <c r="W48" s="5"/>
    </row>
    <row r="49" spans="1:23" s="3" customFormat="1" ht="15" customHeight="1">
      <c r="A49" s="513"/>
      <c r="B49" s="95" t="s">
        <v>465</v>
      </c>
      <c r="C49" s="466"/>
      <c r="D49" s="431"/>
      <c r="E49" s="431"/>
      <c r="F49" s="431"/>
      <c r="G49" s="480"/>
      <c r="H49" s="431"/>
      <c r="I49" s="431"/>
      <c r="J49" s="431"/>
      <c r="K49" s="431"/>
      <c r="L49" s="431"/>
      <c r="M49" s="431"/>
      <c r="N49" s="431"/>
      <c r="O49" s="555"/>
      <c r="R49" s="5"/>
      <c r="S49" s="186"/>
      <c r="T49" s="16"/>
      <c r="U49" s="16"/>
      <c r="V49" s="16"/>
      <c r="W49" s="5"/>
    </row>
    <row r="50" spans="1:23" s="3" customFormat="1" ht="15" customHeight="1">
      <c r="A50" s="514"/>
      <c r="B50" s="95"/>
      <c r="C50" s="472"/>
      <c r="D50" s="432"/>
      <c r="E50" s="432"/>
      <c r="F50" s="432"/>
      <c r="G50" s="486"/>
      <c r="H50" s="432"/>
      <c r="I50" s="432"/>
      <c r="J50" s="432"/>
      <c r="K50" s="432"/>
      <c r="L50" s="432"/>
      <c r="M50" s="432"/>
      <c r="N50" s="432"/>
      <c r="O50" s="556"/>
      <c r="R50" s="5"/>
      <c r="S50" s="186"/>
      <c r="T50" s="16"/>
      <c r="U50" s="16"/>
      <c r="V50" s="16"/>
      <c r="W50" s="5"/>
    </row>
    <row r="51" spans="1:23" s="3" customFormat="1" ht="15" customHeight="1">
      <c r="A51" s="468">
        <v>45</v>
      </c>
      <c r="B51" s="188" t="s">
        <v>180</v>
      </c>
      <c r="C51" s="465" t="s">
        <v>29</v>
      </c>
      <c r="D51" s="430">
        <v>0.96</v>
      </c>
      <c r="E51" s="430">
        <v>6.06</v>
      </c>
      <c r="F51" s="430">
        <v>5.76</v>
      </c>
      <c r="G51" s="485">
        <v>82</v>
      </c>
      <c r="H51" s="435">
        <v>0.02</v>
      </c>
      <c r="I51" s="435">
        <v>16.68</v>
      </c>
      <c r="J51" s="435"/>
      <c r="K51" s="435">
        <v>2.7</v>
      </c>
      <c r="L51" s="435">
        <v>26.4</v>
      </c>
      <c r="M51" s="435">
        <v>19.2</v>
      </c>
      <c r="N51" s="435">
        <v>10.2</v>
      </c>
      <c r="O51" s="419">
        <v>0.36</v>
      </c>
      <c r="R51" s="5"/>
      <c r="S51" s="186"/>
      <c r="T51" s="322"/>
      <c r="U51" s="322"/>
      <c r="V51" s="322"/>
      <c r="W51" s="5"/>
    </row>
    <row r="52" spans="1:23" s="3" customFormat="1" ht="15" customHeight="1">
      <c r="A52" s="454"/>
      <c r="B52" s="188" t="s">
        <v>536</v>
      </c>
      <c r="C52" s="466"/>
      <c r="D52" s="431"/>
      <c r="E52" s="431"/>
      <c r="F52" s="431"/>
      <c r="G52" s="480"/>
      <c r="H52" s="436"/>
      <c r="I52" s="436"/>
      <c r="J52" s="436"/>
      <c r="K52" s="436"/>
      <c r="L52" s="436"/>
      <c r="M52" s="436"/>
      <c r="N52" s="436"/>
      <c r="O52" s="420"/>
      <c r="R52" s="5"/>
      <c r="S52" s="186"/>
      <c r="T52" s="16"/>
      <c r="U52" s="16"/>
      <c r="V52" s="16"/>
      <c r="W52" s="5"/>
    </row>
    <row r="53" spans="1:23" s="3" customFormat="1" ht="15" customHeight="1">
      <c r="A53" s="454"/>
      <c r="B53" s="188" t="s">
        <v>537</v>
      </c>
      <c r="C53" s="466"/>
      <c r="D53" s="431"/>
      <c r="E53" s="431"/>
      <c r="F53" s="431"/>
      <c r="G53" s="480"/>
      <c r="H53" s="436"/>
      <c r="I53" s="436"/>
      <c r="J53" s="436"/>
      <c r="K53" s="436"/>
      <c r="L53" s="436"/>
      <c r="M53" s="436"/>
      <c r="N53" s="436"/>
      <c r="O53" s="420"/>
      <c r="R53" s="5"/>
      <c r="S53" s="186"/>
      <c r="T53" s="16"/>
      <c r="U53" s="16"/>
      <c r="V53" s="16"/>
      <c r="W53" s="5"/>
    </row>
    <row r="54" spans="1:23" s="3" customFormat="1" ht="15" customHeight="1">
      <c r="A54" s="454"/>
      <c r="B54" s="188" t="s">
        <v>538</v>
      </c>
      <c r="C54" s="466"/>
      <c r="D54" s="431"/>
      <c r="E54" s="431"/>
      <c r="F54" s="431"/>
      <c r="G54" s="480"/>
      <c r="H54" s="436"/>
      <c r="I54" s="436"/>
      <c r="J54" s="436"/>
      <c r="K54" s="436"/>
      <c r="L54" s="436"/>
      <c r="M54" s="436"/>
      <c r="N54" s="436"/>
      <c r="O54" s="420"/>
      <c r="R54" s="5"/>
      <c r="S54" s="5"/>
      <c r="T54" s="12"/>
      <c r="U54" s="12"/>
      <c r="V54" s="12"/>
      <c r="W54" s="5"/>
    </row>
    <row r="55" spans="1:23" s="3" customFormat="1" ht="15" customHeight="1">
      <c r="A55" s="454"/>
      <c r="B55" s="188" t="s">
        <v>223</v>
      </c>
      <c r="C55" s="466"/>
      <c r="D55" s="431"/>
      <c r="E55" s="431"/>
      <c r="F55" s="431"/>
      <c r="G55" s="480"/>
      <c r="H55" s="436"/>
      <c r="I55" s="436"/>
      <c r="J55" s="436"/>
      <c r="K55" s="436"/>
      <c r="L55" s="436"/>
      <c r="M55" s="436"/>
      <c r="N55" s="436"/>
      <c r="O55" s="420"/>
      <c r="R55" s="5"/>
      <c r="S55" s="5"/>
      <c r="T55" s="12"/>
      <c r="U55" s="12"/>
      <c r="V55" s="12"/>
      <c r="W55" s="5"/>
    </row>
    <row r="56" spans="1:23" s="3" customFormat="1" ht="15" customHeight="1">
      <c r="A56" s="455"/>
      <c r="B56" s="188" t="s">
        <v>539</v>
      </c>
      <c r="C56" s="467"/>
      <c r="D56" s="445"/>
      <c r="E56" s="445"/>
      <c r="F56" s="445"/>
      <c r="G56" s="481"/>
      <c r="H56" s="484"/>
      <c r="I56" s="484"/>
      <c r="J56" s="484"/>
      <c r="K56" s="484"/>
      <c r="L56" s="484"/>
      <c r="M56" s="484"/>
      <c r="N56" s="484"/>
      <c r="O56" s="521"/>
      <c r="R56" s="5"/>
      <c r="S56" s="5"/>
      <c r="T56" s="5"/>
      <c r="U56" s="5"/>
      <c r="V56" s="5"/>
      <c r="W56" s="5"/>
    </row>
    <row r="57" spans="1:23" s="3" customFormat="1" ht="15" customHeight="1">
      <c r="A57" s="410" t="s">
        <v>635</v>
      </c>
      <c r="B57" s="95" t="s">
        <v>32</v>
      </c>
      <c r="C57" s="96" t="s">
        <v>22</v>
      </c>
      <c r="D57" s="97">
        <v>0.6</v>
      </c>
      <c r="E57" s="97"/>
      <c r="F57" s="97">
        <v>24.6</v>
      </c>
      <c r="G57" s="98">
        <v>104</v>
      </c>
      <c r="H57" s="99"/>
      <c r="I57" s="99">
        <v>2.6</v>
      </c>
      <c r="J57" s="99"/>
      <c r="K57" s="99"/>
      <c r="L57" s="99">
        <v>20</v>
      </c>
      <c r="M57" s="99">
        <v>20</v>
      </c>
      <c r="N57" s="99">
        <v>12</v>
      </c>
      <c r="O57" s="99">
        <v>0.12</v>
      </c>
      <c r="R57" s="5"/>
      <c r="S57" s="5"/>
      <c r="T57" s="5"/>
      <c r="U57" s="5"/>
      <c r="V57" s="5"/>
      <c r="W57" s="5"/>
    </row>
    <row r="58" spans="1:23" s="3" customFormat="1" ht="15" customHeight="1">
      <c r="A58" s="273" t="s">
        <v>635</v>
      </c>
      <c r="B58" s="29" t="s">
        <v>99</v>
      </c>
      <c r="C58" s="39" t="s">
        <v>129</v>
      </c>
      <c r="D58" s="35">
        <v>2.28</v>
      </c>
      <c r="E58" s="35">
        <v>0.24</v>
      </c>
      <c r="F58" s="35">
        <v>14.76</v>
      </c>
      <c r="G58" s="36">
        <v>70.5</v>
      </c>
      <c r="H58" s="37">
        <v>0.03</v>
      </c>
      <c r="I58" s="37"/>
      <c r="J58" s="37"/>
      <c r="K58" s="38">
        <v>0.33</v>
      </c>
      <c r="L58" s="37">
        <v>6</v>
      </c>
      <c r="M58" s="38">
        <v>19.5</v>
      </c>
      <c r="N58" s="37">
        <v>4.2</v>
      </c>
      <c r="O58" s="73">
        <v>0.33</v>
      </c>
      <c r="R58" s="5"/>
      <c r="S58" s="186"/>
      <c r="T58" s="16"/>
      <c r="U58" s="16"/>
      <c r="V58" s="16"/>
      <c r="W58" s="5"/>
    </row>
    <row r="59" spans="1:23" s="3" customFormat="1" ht="15" customHeight="1">
      <c r="A59" s="273" t="s">
        <v>635</v>
      </c>
      <c r="B59" s="29" t="s">
        <v>126</v>
      </c>
      <c r="C59" s="39" t="s">
        <v>186</v>
      </c>
      <c r="D59" s="35">
        <v>1.52</v>
      </c>
      <c r="E59" s="35">
        <v>0.16</v>
      </c>
      <c r="F59" s="35">
        <v>9.84</v>
      </c>
      <c r="G59" s="36">
        <v>47</v>
      </c>
      <c r="H59" s="38">
        <v>0.02</v>
      </c>
      <c r="I59" s="38"/>
      <c r="J59" s="38"/>
      <c r="K59" s="38">
        <v>0.22</v>
      </c>
      <c r="L59" s="38">
        <v>4</v>
      </c>
      <c r="M59" s="38">
        <v>13</v>
      </c>
      <c r="N59" s="38">
        <v>2.8</v>
      </c>
      <c r="O59" s="99">
        <v>0.22</v>
      </c>
      <c r="R59" s="5"/>
      <c r="S59" s="186"/>
      <c r="T59" s="16"/>
      <c r="U59" s="16"/>
      <c r="V59" s="16"/>
      <c r="W59" s="5"/>
    </row>
    <row r="60" spans="1:23" s="3" customFormat="1" ht="15" customHeight="1">
      <c r="A60" s="274"/>
      <c r="B60" s="25" t="s">
        <v>23</v>
      </c>
      <c r="C60" s="39"/>
      <c r="D60" s="40">
        <f aca="true" t="shared" si="1" ref="D60:O60">SUM(D32:D59)</f>
        <v>62.400000000000006</v>
      </c>
      <c r="E60" s="40">
        <f t="shared" si="1"/>
        <v>37.62</v>
      </c>
      <c r="F60" s="40">
        <f t="shared" si="1"/>
        <v>118.77000000000002</v>
      </c>
      <c r="G60" s="40">
        <f t="shared" si="1"/>
        <v>911.5</v>
      </c>
      <c r="H60" s="40">
        <f t="shared" si="1"/>
        <v>0.3500000000000001</v>
      </c>
      <c r="I60" s="40">
        <f t="shared" si="1"/>
        <v>48.71</v>
      </c>
      <c r="J60" s="40">
        <f t="shared" si="1"/>
        <v>0.1</v>
      </c>
      <c r="K60" s="40">
        <f t="shared" si="1"/>
        <v>4.2299999999999995</v>
      </c>
      <c r="L60" s="40">
        <f t="shared" si="1"/>
        <v>167.56</v>
      </c>
      <c r="M60" s="40">
        <f t="shared" si="1"/>
        <v>430.52</v>
      </c>
      <c r="N60" s="40">
        <f t="shared" si="1"/>
        <v>152.7</v>
      </c>
      <c r="O60" s="40">
        <f t="shared" si="1"/>
        <v>4.95</v>
      </c>
      <c r="R60" s="5"/>
      <c r="S60" s="186"/>
      <c r="T60" s="16"/>
      <c r="U60" s="16"/>
      <c r="V60" s="16"/>
      <c r="W60" s="5"/>
    </row>
    <row r="61" spans="1:23" s="3" customFormat="1" ht="15" customHeight="1">
      <c r="A61" s="274"/>
      <c r="B61" s="29"/>
      <c r="C61" s="39"/>
      <c r="D61" s="35"/>
      <c r="E61" s="35"/>
      <c r="F61" s="35"/>
      <c r="G61" s="36"/>
      <c r="H61" s="37"/>
      <c r="I61" s="37"/>
      <c r="J61" s="37"/>
      <c r="K61" s="38"/>
      <c r="L61" s="37"/>
      <c r="M61" s="38"/>
      <c r="N61" s="37"/>
      <c r="O61" s="74"/>
      <c r="R61" s="5"/>
      <c r="S61" s="186"/>
      <c r="T61" s="16"/>
      <c r="U61" s="16"/>
      <c r="V61" s="16"/>
      <c r="W61" s="5"/>
    </row>
    <row r="62" spans="1:23" s="3" customFormat="1" ht="15" customHeight="1">
      <c r="A62" s="274"/>
      <c r="B62" s="25" t="s">
        <v>343</v>
      </c>
      <c r="C62" s="39"/>
      <c r="D62" s="35"/>
      <c r="E62" s="35"/>
      <c r="F62" s="35"/>
      <c r="G62" s="36"/>
      <c r="H62" s="37"/>
      <c r="I62" s="37"/>
      <c r="J62" s="37"/>
      <c r="K62" s="38"/>
      <c r="L62" s="37"/>
      <c r="M62" s="38"/>
      <c r="N62" s="37"/>
      <c r="O62" s="74"/>
      <c r="R62" s="5"/>
      <c r="S62" s="186"/>
      <c r="T62" s="16"/>
      <c r="U62" s="16"/>
      <c r="V62" s="16"/>
      <c r="W62" s="5"/>
    </row>
    <row r="63" spans="1:23" s="3" customFormat="1" ht="15" customHeight="1">
      <c r="A63" s="271"/>
      <c r="B63" s="292"/>
      <c r="C63" s="51"/>
      <c r="D63" s="52"/>
      <c r="E63" s="52"/>
      <c r="F63" s="52"/>
      <c r="G63" s="53"/>
      <c r="H63" s="71"/>
      <c r="I63" s="71"/>
      <c r="J63" s="71"/>
      <c r="K63" s="72"/>
      <c r="L63" s="71"/>
      <c r="M63" s="72"/>
      <c r="N63" s="71"/>
      <c r="O63" s="83"/>
      <c r="R63" s="5"/>
      <c r="S63" s="186"/>
      <c r="T63" s="16"/>
      <c r="U63" s="16"/>
      <c r="V63" s="16"/>
      <c r="W63" s="5"/>
    </row>
    <row r="64" spans="1:23" s="3" customFormat="1" ht="15" customHeight="1">
      <c r="A64" s="473">
        <v>428</v>
      </c>
      <c r="B64" s="29" t="s">
        <v>344</v>
      </c>
      <c r="C64" s="446" t="s">
        <v>29</v>
      </c>
      <c r="D64" s="430">
        <v>4.8</v>
      </c>
      <c r="E64" s="430">
        <v>2</v>
      </c>
      <c r="F64" s="430">
        <v>33.5</v>
      </c>
      <c r="G64" s="485">
        <v>171</v>
      </c>
      <c r="H64" s="435">
        <v>0.06</v>
      </c>
      <c r="I64" s="435"/>
      <c r="J64" s="435">
        <v>0.01</v>
      </c>
      <c r="K64" s="435">
        <v>0.9</v>
      </c>
      <c r="L64" s="435">
        <v>9</v>
      </c>
      <c r="M64" s="435">
        <v>36</v>
      </c>
      <c r="N64" s="435">
        <v>7</v>
      </c>
      <c r="O64" s="419">
        <v>0.5</v>
      </c>
      <c r="R64" s="5"/>
      <c r="S64" s="186"/>
      <c r="T64" s="16"/>
      <c r="U64" s="16"/>
      <c r="V64" s="16"/>
      <c r="W64" s="5"/>
    </row>
    <row r="65" spans="1:23" s="3" customFormat="1" ht="15" customHeight="1">
      <c r="A65" s="474"/>
      <c r="B65" s="29" t="s">
        <v>346</v>
      </c>
      <c r="C65" s="447"/>
      <c r="D65" s="431"/>
      <c r="E65" s="431"/>
      <c r="F65" s="431"/>
      <c r="G65" s="480"/>
      <c r="H65" s="436"/>
      <c r="I65" s="436"/>
      <c r="J65" s="436"/>
      <c r="K65" s="436"/>
      <c r="L65" s="436"/>
      <c r="M65" s="436"/>
      <c r="N65" s="436"/>
      <c r="O65" s="420"/>
      <c r="R65" s="5"/>
      <c r="S65" s="186"/>
      <c r="T65" s="16"/>
      <c r="U65" s="16"/>
      <c r="V65" s="16"/>
      <c r="W65" s="5"/>
    </row>
    <row r="66" spans="1:23" s="3" customFormat="1" ht="15" customHeight="1">
      <c r="A66" s="474"/>
      <c r="B66" s="29" t="s">
        <v>347</v>
      </c>
      <c r="C66" s="447"/>
      <c r="D66" s="431"/>
      <c r="E66" s="431"/>
      <c r="F66" s="431"/>
      <c r="G66" s="480"/>
      <c r="H66" s="436"/>
      <c r="I66" s="436"/>
      <c r="J66" s="436"/>
      <c r="K66" s="436"/>
      <c r="L66" s="436"/>
      <c r="M66" s="436"/>
      <c r="N66" s="436"/>
      <c r="O66" s="420"/>
      <c r="R66" s="5"/>
      <c r="S66" s="186"/>
      <c r="T66" s="16"/>
      <c r="U66" s="16"/>
      <c r="V66" s="16"/>
      <c r="W66" s="5"/>
    </row>
    <row r="67" spans="1:23" s="3" customFormat="1" ht="15" customHeight="1">
      <c r="A67" s="474"/>
      <c r="B67" s="29" t="s">
        <v>348</v>
      </c>
      <c r="C67" s="447"/>
      <c r="D67" s="431"/>
      <c r="E67" s="431"/>
      <c r="F67" s="431"/>
      <c r="G67" s="480"/>
      <c r="H67" s="436"/>
      <c r="I67" s="436"/>
      <c r="J67" s="436"/>
      <c r="K67" s="436"/>
      <c r="L67" s="436"/>
      <c r="M67" s="436"/>
      <c r="N67" s="436"/>
      <c r="O67" s="420"/>
      <c r="R67" s="5"/>
      <c r="S67" s="186"/>
      <c r="T67" s="16"/>
      <c r="U67" s="16"/>
      <c r="V67" s="16"/>
      <c r="W67" s="5"/>
    </row>
    <row r="68" spans="1:23" s="3" customFormat="1" ht="15" customHeight="1">
      <c r="A68" s="474"/>
      <c r="B68" s="29" t="s">
        <v>601</v>
      </c>
      <c r="C68" s="447"/>
      <c r="D68" s="431"/>
      <c r="E68" s="431"/>
      <c r="F68" s="431"/>
      <c r="G68" s="480"/>
      <c r="H68" s="436"/>
      <c r="I68" s="436"/>
      <c r="J68" s="436"/>
      <c r="K68" s="436"/>
      <c r="L68" s="436"/>
      <c r="M68" s="436"/>
      <c r="N68" s="436"/>
      <c r="O68" s="420"/>
      <c r="R68" s="5"/>
      <c r="S68" s="186"/>
      <c r="T68" s="16"/>
      <c r="U68" s="16"/>
      <c r="V68" s="16"/>
      <c r="W68" s="5"/>
    </row>
    <row r="69" spans="1:23" s="3" customFormat="1" ht="15" customHeight="1">
      <c r="A69" s="474"/>
      <c r="B69" s="29" t="s">
        <v>349</v>
      </c>
      <c r="C69" s="447"/>
      <c r="D69" s="431"/>
      <c r="E69" s="431"/>
      <c r="F69" s="431"/>
      <c r="G69" s="480"/>
      <c r="H69" s="436"/>
      <c r="I69" s="436"/>
      <c r="J69" s="436"/>
      <c r="K69" s="436"/>
      <c r="L69" s="436"/>
      <c r="M69" s="436"/>
      <c r="N69" s="436"/>
      <c r="O69" s="420"/>
      <c r="R69" s="5"/>
      <c r="S69" s="186"/>
      <c r="T69" s="16"/>
      <c r="U69" s="16"/>
      <c r="V69" s="16"/>
      <c r="W69" s="5"/>
    </row>
    <row r="70" spans="1:23" s="3" customFormat="1" ht="15" customHeight="1">
      <c r="A70" s="474"/>
      <c r="B70" s="29" t="s">
        <v>350</v>
      </c>
      <c r="C70" s="447"/>
      <c r="D70" s="431"/>
      <c r="E70" s="431"/>
      <c r="F70" s="431"/>
      <c r="G70" s="480"/>
      <c r="H70" s="436"/>
      <c r="I70" s="436"/>
      <c r="J70" s="436"/>
      <c r="K70" s="436"/>
      <c r="L70" s="436"/>
      <c r="M70" s="436"/>
      <c r="N70" s="436"/>
      <c r="O70" s="420"/>
      <c r="R70" s="5"/>
      <c r="S70" s="186"/>
      <c r="T70" s="16"/>
      <c r="U70" s="16"/>
      <c r="V70" s="16"/>
      <c r="W70" s="5"/>
    </row>
    <row r="71" spans="1:23" s="3" customFormat="1" ht="15" customHeight="1">
      <c r="A71" s="476"/>
      <c r="B71" s="29" t="s">
        <v>602</v>
      </c>
      <c r="C71" s="448"/>
      <c r="D71" s="432"/>
      <c r="E71" s="432"/>
      <c r="F71" s="432"/>
      <c r="G71" s="486"/>
      <c r="H71" s="437"/>
      <c r="I71" s="437"/>
      <c r="J71" s="437"/>
      <c r="K71" s="437"/>
      <c r="L71" s="437"/>
      <c r="M71" s="437"/>
      <c r="N71" s="437"/>
      <c r="O71" s="520"/>
      <c r="R71" s="5"/>
      <c r="S71" s="186"/>
      <c r="T71" s="16"/>
      <c r="U71" s="16"/>
      <c r="V71" s="16"/>
      <c r="W71" s="5"/>
    </row>
    <row r="72" spans="1:23" s="3" customFormat="1" ht="15" customHeight="1">
      <c r="A72" s="473">
        <v>386</v>
      </c>
      <c r="B72" s="29" t="s">
        <v>197</v>
      </c>
      <c r="C72" s="446" t="s">
        <v>22</v>
      </c>
      <c r="D72" s="430">
        <v>5.8</v>
      </c>
      <c r="E72" s="430">
        <v>5</v>
      </c>
      <c r="F72" s="430">
        <v>8</v>
      </c>
      <c r="G72" s="485">
        <v>100</v>
      </c>
      <c r="H72" s="435">
        <v>0.08</v>
      </c>
      <c r="I72" s="435">
        <v>1.4</v>
      </c>
      <c r="J72" s="435">
        <v>0.04</v>
      </c>
      <c r="K72" s="435"/>
      <c r="L72" s="435">
        <v>240</v>
      </c>
      <c r="M72" s="435">
        <v>180</v>
      </c>
      <c r="N72" s="435">
        <v>28</v>
      </c>
      <c r="O72" s="419">
        <v>0.2</v>
      </c>
      <c r="R72" s="5"/>
      <c r="S72" s="186"/>
      <c r="T72" s="16"/>
      <c r="U72" s="16"/>
      <c r="V72" s="16"/>
      <c r="W72" s="5"/>
    </row>
    <row r="73" spans="1:23" s="3" customFormat="1" ht="15" customHeight="1">
      <c r="A73" s="513"/>
      <c r="B73" s="29" t="s">
        <v>196</v>
      </c>
      <c r="C73" s="447"/>
      <c r="D73" s="431"/>
      <c r="E73" s="431"/>
      <c r="F73" s="431"/>
      <c r="G73" s="480"/>
      <c r="H73" s="436"/>
      <c r="I73" s="436"/>
      <c r="J73" s="436"/>
      <c r="K73" s="436"/>
      <c r="L73" s="436"/>
      <c r="M73" s="436"/>
      <c r="N73" s="436"/>
      <c r="O73" s="420"/>
      <c r="R73" s="5"/>
      <c r="S73" s="186"/>
      <c r="T73" s="16"/>
      <c r="U73" s="16"/>
      <c r="V73" s="16"/>
      <c r="W73" s="5"/>
    </row>
    <row r="74" spans="1:23" s="3" customFormat="1" ht="15" customHeight="1">
      <c r="A74" s="514"/>
      <c r="B74" s="29"/>
      <c r="C74" s="448"/>
      <c r="D74" s="432"/>
      <c r="E74" s="432"/>
      <c r="F74" s="432"/>
      <c r="G74" s="486"/>
      <c r="H74" s="437"/>
      <c r="I74" s="437"/>
      <c r="J74" s="437"/>
      <c r="K74" s="437"/>
      <c r="L74" s="437"/>
      <c r="M74" s="437"/>
      <c r="N74" s="437"/>
      <c r="O74" s="520"/>
      <c r="R74" s="5"/>
      <c r="S74" s="186"/>
      <c r="T74" s="16"/>
      <c r="U74" s="16"/>
      <c r="V74" s="16"/>
      <c r="W74" s="5"/>
    </row>
    <row r="75" spans="1:23" s="3" customFormat="1" ht="15" customHeight="1">
      <c r="A75" s="274"/>
      <c r="B75" s="25" t="s">
        <v>23</v>
      </c>
      <c r="C75" s="39"/>
      <c r="D75" s="40">
        <f>SUM(D64:D74)</f>
        <v>10.6</v>
      </c>
      <c r="E75" s="40">
        <f aca="true" t="shared" si="2" ref="E75:O75">SUM(E64:E74)</f>
        <v>7</v>
      </c>
      <c r="F75" s="40">
        <f t="shared" si="2"/>
        <v>41.5</v>
      </c>
      <c r="G75" s="40">
        <f t="shared" si="2"/>
        <v>271</v>
      </c>
      <c r="H75" s="40">
        <f t="shared" si="2"/>
        <v>0.14</v>
      </c>
      <c r="I75" s="40">
        <f t="shared" si="2"/>
        <v>1.4</v>
      </c>
      <c r="J75" s="40">
        <f t="shared" si="2"/>
        <v>0.05</v>
      </c>
      <c r="K75" s="40">
        <f t="shared" si="2"/>
        <v>0.9</v>
      </c>
      <c r="L75" s="40">
        <f t="shared" si="2"/>
        <v>249</v>
      </c>
      <c r="M75" s="40">
        <f t="shared" si="2"/>
        <v>216</v>
      </c>
      <c r="N75" s="40">
        <f t="shared" si="2"/>
        <v>35</v>
      </c>
      <c r="O75" s="40">
        <f t="shared" si="2"/>
        <v>0.7</v>
      </c>
      <c r="R75" s="5"/>
      <c r="S75" s="5"/>
      <c r="T75" s="13"/>
      <c r="U75" s="13"/>
      <c r="V75" s="12"/>
      <c r="W75" s="5"/>
    </row>
    <row r="76" spans="1:23" s="3" customFormat="1" ht="15" customHeight="1">
      <c r="A76" s="271"/>
      <c r="B76" s="106"/>
      <c r="C76" s="51"/>
      <c r="D76" s="66"/>
      <c r="E76" s="66"/>
      <c r="F76" s="66"/>
      <c r="G76" s="107"/>
      <c r="H76" s="71"/>
      <c r="I76" s="71"/>
      <c r="J76" s="71"/>
      <c r="K76" s="72"/>
      <c r="L76" s="71"/>
      <c r="M76" s="72"/>
      <c r="N76" s="71"/>
      <c r="O76" s="83"/>
      <c r="R76" s="5"/>
      <c r="S76" s="5"/>
      <c r="T76" s="5"/>
      <c r="U76" s="5"/>
      <c r="V76" s="5"/>
      <c r="W76" s="5"/>
    </row>
    <row r="77" spans="1:23" s="3" customFormat="1" ht="15" customHeight="1">
      <c r="A77" s="278"/>
      <c r="B77" s="108" t="s">
        <v>30</v>
      </c>
      <c r="C77" s="109"/>
      <c r="D77" s="110">
        <f aca="true" t="shared" si="3" ref="D77:O77">SUM(D27,D60,D75)</f>
        <v>90.62</v>
      </c>
      <c r="E77" s="110">
        <f t="shared" si="3"/>
        <v>59.67</v>
      </c>
      <c r="F77" s="110">
        <f t="shared" si="3"/>
        <v>254.52000000000004</v>
      </c>
      <c r="G77" s="110">
        <f t="shared" si="3"/>
        <v>1789</v>
      </c>
      <c r="H77" s="110">
        <f t="shared" si="3"/>
        <v>0.8000000000000002</v>
      </c>
      <c r="I77" s="110">
        <f t="shared" si="3"/>
        <v>60.67</v>
      </c>
      <c r="J77" s="110">
        <f t="shared" si="3"/>
        <v>0.31</v>
      </c>
      <c r="K77" s="110">
        <f t="shared" si="3"/>
        <v>6.76</v>
      </c>
      <c r="L77" s="110">
        <f t="shared" si="3"/>
        <v>632.61</v>
      </c>
      <c r="M77" s="110">
        <f t="shared" si="3"/>
        <v>986.06</v>
      </c>
      <c r="N77" s="110">
        <f t="shared" si="3"/>
        <v>268.7</v>
      </c>
      <c r="O77" s="110">
        <f t="shared" si="3"/>
        <v>13.399999999999999</v>
      </c>
      <c r="R77" s="5"/>
      <c r="S77" s="5"/>
      <c r="T77" s="5"/>
      <c r="U77" s="5"/>
      <c r="V77" s="5"/>
      <c r="W77" s="5"/>
    </row>
    <row r="78" spans="1:23" s="3" customFormat="1" ht="15" customHeight="1">
      <c r="A78" s="279"/>
      <c r="B78" s="5"/>
      <c r="C78" s="12"/>
      <c r="D78" s="12"/>
      <c r="E78" s="12"/>
      <c r="F78" s="13"/>
      <c r="G78" s="19"/>
      <c r="H78" s="15"/>
      <c r="I78" s="15"/>
      <c r="J78" s="15"/>
      <c r="K78" s="15"/>
      <c r="L78" s="15"/>
      <c r="M78" s="16"/>
      <c r="N78" s="16"/>
      <c r="O78" s="16"/>
      <c r="P78" s="5"/>
      <c r="Q78" s="5"/>
      <c r="R78" s="5"/>
      <c r="S78" s="5"/>
      <c r="T78" s="5"/>
      <c r="U78" s="5"/>
      <c r="V78" s="5"/>
      <c r="W78" s="5"/>
    </row>
    <row r="79" spans="1:23" s="3" customFormat="1" ht="23.25">
      <c r="A79" s="279"/>
      <c r="B79" s="21" t="s">
        <v>31</v>
      </c>
      <c r="C79" s="12"/>
      <c r="D79" s="17"/>
      <c r="E79" s="17"/>
      <c r="F79" s="17"/>
      <c r="G79" s="18"/>
      <c r="H79" s="12"/>
      <c r="I79" s="12"/>
      <c r="J79" s="12"/>
      <c r="K79" s="12"/>
      <c r="L79" s="12"/>
      <c r="M79" s="12"/>
      <c r="N79" s="12"/>
      <c r="O79" s="12"/>
      <c r="P79" s="5"/>
      <c r="Q79" s="5"/>
      <c r="R79" s="5"/>
      <c r="S79" s="5"/>
      <c r="T79" s="5"/>
      <c r="U79" s="5"/>
      <c r="V79" s="5"/>
      <c r="W79" s="5"/>
    </row>
    <row r="80" spans="1:23" s="3" customFormat="1" ht="15" customHeight="1">
      <c r="A80" s="453" t="s">
        <v>49</v>
      </c>
      <c r="B80" s="451" t="s">
        <v>0</v>
      </c>
      <c r="C80" s="477" t="s">
        <v>1</v>
      </c>
      <c r="D80" s="502" t="s">
        <v>2</v>
      </c>
      <c r="E80" s="503"/>
      <c r="F80" s="504"/>
      <c r="G80" s="557" t="s">
        <v>3</v>
      </c>
      <c r="H80" s="502" t="s">
        <v>4</v>
      </c>
      <c r="I80" s="503"/>
      <c r="J80" s="503"/>
      <c r="K80" s="504"/>
      <c r="L80" s="502" t="s">
        <v>5</v>
      </c>
      <c r="M80" s="503"/>
      <c r="N80" s="503"/>
      <c r="O80" s="504"/>
      <c r="R80" s="5"/>
      <c r="S80" s="5"/>
      <c r="T80" s="5"/>
      <c r="U80" s="5"/>
      <c r="V80" s="5"/>
      <c r="W80" s="5"/>
    </row>
    <row r="81" spans="1:23" s="3" customFormat="1" ht="29.25" customHeight="1">
      <c r="A81" s="455"/>
      <c r="B81" s="452"/>
      <c r="C81" s="478"/>
      <c r="D81" s="54" t="s">
        <v>6</v>
      </c>
      <c r="E81" s="54" t="s">
        <v>7</v>
      </c>
      <c r="F81" s="54" t="s">
        <v>8</v>
      </c>
      <c r="G81" s="579"/>
      <c r="H81" s="54" t="s">
        <v>9</v>
      </c>
      <c r="I81" s="54" t="s">
        <v>10</v>
      </c>
      <c r="J81" s="54" t="s">
        <v>11</v>
      </c>
      <c r="K81" s="55" t="s">
        <v>12</v>
      </c>
      <c r="L81" s="54" t="s">
        <v>13</v>
      </c>
      <c r="M81" s="55" t="s">
        <v>14</v>
      </c>
      <c r="N81" s="54" t="s">
        <v>15</v>
      </c>
      <c r="O81" s="56" t="s">
        <v>16</v>
      </c>
      <c r="R81" s="5"/>
      <c r="S81" s="5"/>
      <c r="T81" s="5"/>
      <c r="U81" s="5"/>
      <c r="V81" s="5"/>
      <c r="W81" s="5"/>
    </row>
    <row r="82" spans="1:23" s="3" customFormat="1" ht="15" customHeight="1">
      <c r="A82" s="206"/>
      <c r="B82" s="253" t="s">
        <v>18</v>
      </c>
      <c r="C82" s="61"/>
      <c r="D82" s="62"/>
      <c r="E82" s="62"/>
      <c r="F82" s="62"/>
      <c r="G82" s="63"/>
      <c r="H82" s="156"/>
      <c r="I82" s="156"/>
      <c r="J82" s="156"/>
      <c r="K82" s="158"/>
      <c r="L82" s="156"/>
      <c r="M82" s="158"/>
      <c r="N82" s="156"/>
      <c r="O82" s="84"/>
      <c r="R82" s="5"/>
      <c r="S82" s="5"/>
      <c r="T82" s="5"/>
      <c r="U82" s="5"/>
      <c r="V82" s="5"/>
      <c r="W82" s="5"/>
    </row>
    <row r="83" spans="1:15" s="3" customFormat="1" ht="15" customHeight="1">
      <c r="A83" s="174"/>
      <c r="B83" s="119"/>
      <c r="C83" s="96"/>
      <c r="D83" s="97"/>
      <c r="E83" s="97"/>
      <c r="F83" s="97"/>
      <c r="G83" s="98"/>
      <c r="H83" s="99"/>
      <c r="I83" s="99"/>
      <c r="J83" s="99"/>
      <c r="K83" s="99"/>
      <c r="L83" s="99"/>
      <c r="M83" s="99"/>
      <c r="N83" s="99"/>
      <c r="O83" s="99"/>
    </row>
    <row r="84" spans="1:15" s="3" customFormat="1" ht="15" customHeight="1">
      <c r="A84" s="453">
        <v>3</v>
      </c>
      <c r="B84" s="95" t="s">
        <v>574</v>
      </c>
      <c r="C84" s="456" t="s">
        <v>266</v>
      </c>
      <c r="D84" s="449">
        <v>6.7</v>
      </c>
      <c r="E84" s="449">
        <v>9.5</v>
      </c>
      <c r="F84" s="449">
        <v>9.9</v>
      </c>
      <c r="G84" s="505">
        <v>153</v>
      </c>
      <c r="H84" s="488">
        <v>0.03</v>
      </c>
      <c r="I84" s="488">
        <v>0</v>
      </c>
      <c r="J84" s="488">
        <v>0.08</v>
      </c>
      <c r="K84" s="488">
        <v>0.4</v>
      </c>
      <c r="L84" s="488">
        <v>185</v>
      </c>
      <c r="M84" s="488">
        <v>132</v>
      </c>
      <c r="N84" s="488">
        <v>13</v>
      </c>
      <c r="O84" s="488">
        <v>0.4</v>
      </c>
    </row>
    <row r="85" spans="1:15" s="3" customFormat="1" ht="15" customHeight="1">
      <c r="A85" s="454"/>
      <c r="B85" s="95" t="s">
        <v>523</v>
      </c>
      <c r="C85" s="457"/>
      <c r="D85" s="440"/>
      <c r="E85" s="440"/>
      <c r="F85" s="440"/>
      <c r="G85" s="506"/>
      <c r="H85" s="489"/>
      <c r="I85" s="489"/>
      <c r="J85" s="489"/>
      <c r="K85" s="489"/>
      <c r="L85" s="489"/>
      <c r="M85" s="489"/>
      <c r="N85" s="489"/>
      <c r="O85" s="489"/>
    </row>
    <row r="86" spans="1:15" s="3" customFormat="1" ht="15" customHeight="1">
      <c r="A86" s="454"/>
      <c r="B86" s="95" t="s">
        <v>274</v>
      </c>
      <c r="C86" s="457"/>
      <c r="D86" s="440"/>
      <c r="E86" s="440"/>
      <c r="F86" s="440"/>
      <c r="G86" s="506"/>
      <c r="H86" s="489"/>
      <c r="I86" s="489"/>
      <c r="J86" s="489"/>
      <c r="K86" s="489"/>
      <c r="L86" s="489"/>
      <c r="M86" s="489"/>
      <c r="N86" s="489"/>
      <c r="O86" s="489"/>
    </row>
    <row r="87" spans="1:23" s="3" customFormat="1" ht="15" customHeight="1">
      <c r="A87" s="454"/>
      <c r="B87" s="95" t="s">
        <v>522</v>
      </c>
      <c r="C87" s="457"/>
      <c r="D87" s="440"/>
      <c r="E87" s="440"/>
      <c r="F87" s="440"/>
      <c r="G87" s="506"/>
      <c r="H87" s="489"/>
      <c r="I87" s="489"/>
      <c r="J87" s="489"/>
      <c r="K87" s="489"/>
      <c r="L87" s="489"/>
      <c r="M87" s="489"/>
      <c r="N87" s="489"/>
      <c r="O87" s="489"/>
      <c r="R87" s="5"/>
      <c r="S87" s="5"/>
      <c r="T87" s="5"/>
      <c r="U87" s="5"/>
      <c r="V87" s="5"/>
      <c r="W87" s="5"/>
    </row>
    <row r="88" spans="1:23" s="3" customFormat="1" ht="15" customHeight="1">
      <c r="A88" s="455"/>
      <c r="B88" s="119"/>
      <c r="C88" s="458"/>
      <c r="D88" s="450"/>
      <c r="E88" s="450"/>
      <c r="F88" s="450"/>
      <c r="G88" s="507"/>
      <c r="H88" s="516"/>
      <c r="I88" s="516"/>
      <c r="J88" s="516"/>
      <c r="K88" s="516"/>
      <c r="L88" s="516"/>
      <c r="M88" s="516"/>
      <c r="N88" s="516"/>
      <c r="O88" s="516"/>
      <c r="R88" s="5"/>
      <c r="S88" s="186"/>
      <c r="T88" s="12"/>
      <c r="U88" s="12"/>
      <c r="V88" s="12"/>
      <c r="W88" s="5"/>
    </row>
    <row r="89" spans="1:23" s="3" customFormat="1" ht="15" customHeight="1">
      <c r="A89" s="473">
        <v>175</v>
      </c>
      <c r="B89" s="29" t="s">
        <v>172</v>
      </c>
      <c r="C89" s="446" t="s">
        <v>22</v>
      </c>
      <c r="D89" s="430">
        <v>5.26</v>
      </c>
      <c r="E89" s="430">
        <v>11.66</v>
      </c>
      <c r="F89" s="430">
        <v>25.06</v>
      </c>
      <c r="G89" s="485">
        <v>226</v>
      </c>
      <c r="H89" s="435">
        <v>0.08</v>
      </c>
      <c r="I89" s="435">
        <v>1.32</v>
      </c>
      <c r="J89" s="435">
        <v>0.08</v>
      </c>
      <c r="K89" s="435">
        <v>0.2</v>
      </c>
      <c r="L89" s="435">
        <v>126.6</v>
      </c>
      <c r="M89" s="435">
        <v>140.4</v>
      </c>
      <c r="N89" s="435">
        <v>30.6</v>
      </c>
      <c r="O89" s="419">
        <v>0.56</v>
      </c>
      <c r="R89" s="5"/>
      <c r="S89" s="5"/>
      <c r="T89" s="12"/>
      <c r="U89" s="12"/>
      <c r="V89" s="12"/>
      <c r="W89" s="5"/>
    </row>
    <row r="90" spans="1:23" s="3" customFormat="1" ht="15" customHeight="1">
      <c r="A90" s="513"/>
      <c r="B90" s="29" t="s">
        <v>408</v>
      </c>
      <c r="C90" s="447"/>
      <c r="D90" s="431"/>
      <c r="E90" s="431"/>
      <c r="F90" s="431"/>
      <c r="G90" s="480"/>
      <c r="H90" s="436"/>
      <c r="I90" s="436"/>
      <c r="J90" s="436"/>
      <c r="K90" s="436"/>
      <c r="L90" s="436"/>
      <c r="M90" s="436"/>
      <c r="N90" s="436"/>
      <c r="O90" s="420"/>
      <c r="R90" s="5"/>
      <c r="S90" s="186"/>
      <c r="T90" s="16"/>
      <c r="U90" s="16"/>
      <c r="V90" s="16"/>
      <c r="W90" s="5"/>
    </row>
    <row r="91" spans="1:23" s="3" customFormat="1" ht="15" customHeight="1">
      <c r="A91" s="513"/>
      <c r="B91" s="29" t="s">
        <v>409</v>
      </c>
      <c r="C91" s="447"/>
      <c r="D91" s="431"/>
      <c r="E91" s="431"/>
      <c r="F91" s="431"/>
      <c r="G91" s="480"/>
      <c r="H91" s="436"/>
      <c r="I91" s="436"/>
      <c r="J91" s="436"/>
      <c r="K91" s="436"/>
      <c r="L91" s="436"/>
      <c r="M91" s="436"/>
      <c r="N91" s="436"/>
      <c r="O91" s="420"/>
      <c r="R91" s="5"/>
      <c r="S91" s="186"/>
      <c r="T91" s="16"/>
      <c r="U91" s="16"/>
      <c r="V91" s="16"/>
      <c r="W91" s="5"/>
    </row>
    <row r="92" spans="1:23" s="3" customFormat="1" ht="15" customHeight="1">
      <c r="A92" s="513"/>
      <c r="B92" s="29" t="s">
        <v>410</v>
      </c>
      <c r="C92" s="447"/>
      <c r="D92" s="431"/>
      <c r="E92" s="431"/>
      <c r="F92" s="431"/>
      <c r="G92" s="480"/>
      <c r="H92" s="436"/>
      <c r="I92" s="436"/>
      <c r="J92" s="436"/>
      <c r="K92" s="436"/>
      <c r="L92" s="436"/>
      <c r="M92" s="436"/>
      <c r="N92" s="436"/>
      <c r="O92" s="420"/>
      <c r="R92" s="5"/>
      <c r="S92" s="186"/>
      <c r="T92" s="16"/>
      <c r="U92" s="16"/>
      <c r="V92" s="16"/>
      <c r="W92" s="5"/>
    </row>
    <row r="93" spans="1:23" s="3" customFormat="1" ht="15" customHeight="1">
      <c r="A93" s="513"/>
      <c r="B93" s="29" t="s">
        <v>411</v>
      </c>
      <c r="C93" s="447"/>
      <c r="D93" s="431"/>
      <c r="E93" s="431"/>
      <c r="F93" s="431"/>
      <c r="G93" s="480"/>
      <c r="H93" s="436"/>
      <c r="I93" s="436"/>
      <c r="J93" s="436"/>
      <c r="K93" s="436"/>
      <c r="L93" s="436"/>
      <c r="M93" s="436"/>
      <c r="N93" s="436"/>
      <c r="O93" s="420"/>
      <c r="R93" s="5"/>
      <c r="S93" s="186"/>
      <c r="T93" s="16"/>
      <c r="U93" s="16"/>
      <c r="V93" s="16"/>
      <c r="W93" s="5"/>
    </row>
    <row r="94" spans="1:23" s="3" customFormat="1" ht="15" customHeight="1">
      <c r="A94" s="513"/>
      <c r="B94" s="78" t="s">
        <v>62</v>
      </c>
      <c r="C94" s="447"/>
      <c r="D94" s="431"/>
      <c r="E94" s="431"/>
      <c r="F94" s="431"/>
      <c r="G94" s="480"/>
      <c r="H94" s="436"/>
      <c r="I94" s="436"/>
      <c r="J94" s="436"/>
      <c r="K94" s="436"/>
      <c r="L94" s="436"/>
      <c r="M94" s="436"/>
      <c r="N94" s="436"/>
      <c r="O94" s="420"/>
      <c r="R94" s="5"/>
      <c r="S94" s="186"/>
      <c r="T94" s="16"/>
      <c r="U94" s="16"/>
      <c r="V94" s="16"/>
      <c r="W94" s="5"/>
    </row>
    <row r="95" spans="1:23" s="3" customFormat="1" ht="15" customHeight="1">
      <c r="A95" s="514"/>
      <c r="B95" s="29" t="s">
        <v>604</v>
      </c>
      <c r="C95" s="448"/>
      <c r="D95" s="432"/>
      <c r="E95" s="432"/>
      <c r="F95" s="432"/>
      <c r="G95" s="486"/>
      <c r="H95" s="437"/>
      <c r="I95" s="437"/>
      <c r="J95" s="437"/>
      <c r="K95" s="437"/>
      <c r="L95" s="437"/>
      <c r="M95" s="437"/>
      <c r="N95" s="437"/>
      <c r="O95" s="521"/>
      <c r="R95" s="5"/>
      <c r="S95" s="186"/>
      <c r="T95" s="16"/>
      <c r="U95" s="16"/>
      <c r="V95" s="16"/>
      <c r="W95" s="5"/>
    </row>
    <row r="96" spans="1:23" s="3" customFormat="1" ht="15" customHeight="1">
      <c r="A96" s="473">
        <v>382</v>
      </c>
      <c r="B96" s="29" t="s">
        <v>120</v>
      </c>
      <c r="C96" s="446" t="s">
        <v>22</v>
      </c>
      <c r="D96" s="430">
        <v>5</v>
      </c>
      <c r="E96" s="430">
        <v>4.4</v>
      </c>
      <c r="F96" s="430">
        <v>31.7</v>
      </c>
      <c r="G96" s="485">
        <v>186</v>
      </c>
      <c r="H96" s="435">
        <v>0.06</v>
      </c>
      <c r="I96" s="435">
        <v>1.7</v>
      </c>
      <c r="J96" s="435">
        <v>0.03</v>
      </c>
      <c r="K96" s="435"/>
      <c r="L96" s="435">
        <v>163</v>
      </c>
      <c r="M96" s="435">
        <v>150</v>
      </c>
      <c r="N96" s="419">
        <v>39</v>
      </c>
      <c r="O96" s="488">
        <v>0.09</v>
      </c>
      <c r="R96" s="5"/>
      <c r="S96" s="5"/>
      <c r="T96" s="5"/>
      <c r="U96" s="5"/>
      <c r="V96" s="5"/>
      <c r="W96" s="5"/>
    </row>
    <row r="97" spans="1:23" s="3" customFormat="1" ht="15" customHeight="1">
      <c r="A97" s="513"/>
      <c r="B97" s="29" t="s">
        <v>168</v>
      </c>
      <c r="C97" s="447"/>
      <c r="D97" s="431"/>
      <c r="E97" s="431"/>
      <c r="F97" s="431"/>
      <c r="G97" s="480"/>
      <c r="H97" s="436"/>
      <c r="I97" s="436"/>
      <c r="J97" s="436"/>
      <c r="K97" s="436"/>
      <c r="L97" s="436"/>
      <c r="M97" s="436"/>
      <c r="N97" s="420"/>
      <c r="O97" s="489"/>
      <c r="R97" s="5"/>
      <c r="S97" s="5"/>
      <c r="T97" s="5"/>
      <c r="U97" s="5"/>
      <c r="V97" s="5"/>
      <c r="W97" s="5"/>
    </row>
    <row r="98" spans="1:15" s="3" customFormat="1" ht="15" customHeight="1">
      <c r="A98" s="513"/>
      <c r="B98" s="29" t="s">
        <v>167</v>
      </c>
      <c r="C98" s="447"/>
      <c r="D98" s="431"/>
      <c r="E98" s="431"/>
      <c r="F98" s="431"/>
      <c r="G98" s="480"/>
      <c r="H98" s="436"/>
      <c r="I98" s="436"/>
      <c r="J98" s="436"/>
      <c r="K98" s="436"/>
      <c r="L98" s="436"/>
      <c r="M98" s="436"/>
      <c r="N98" s="420"/>
      <c r="O98" s="489"/>
    </row>
    <row r="99" spans="1:15" s="3" customFormat="1" ht="15" customHeight="1">
      <c r="A99" s="514"/>
      <c r="B99" s="29" t="s">
        <v>169</v>
      </c>
      <c r="C99" s="448"/>
      <c r="D99" s="432"/>
      <c r="E99" s="432"/>
      <c r="F99" s="432"/>
      <c r="G99" s="486"/>
      <c r="H99" s="437"/>
      <c r="I99" s="437"/>
      <c r="J99" s="437"/>
      <c r="K99" s="437"/>
      <c r="L99" s="437"/>
      <c r="M99" s="437"/>
      <c r="N99" s="520"/>
      <c r="O99" s="516"/>
    </row>
    <row r="100" spans="1:15" s="3" customFormat="1" ht="15" customHeight="1">
      <c r="A100" s="274">
        <v>338</v>
      </c>
      <c r="B100" s="29" t="s">
        <v>605</v>
      </c>
      <c r="C100" s="39" t="s">
        <v>22</v>
      </c>
      <c r="D100" s="35">
        <v>3</v>
      </c>
      <c r="E100" s="35">
        <v>1</v>
      </c>
      <c r="F100" s="35">
        <v>42</v>
      </c>
      <c r="G100" s="36">
        <v>192</v>
      </c>
      <c r="H100" s="37">
        <v>0.08</v>
      </c>
      <c r="I100" s="37">
        <v>20</v>
      </c>
      <c r="J100" s="37"/>
      <c r="K100" s="38">
        <v>0.8</v>
      </c>
      <c r="L100" s="37">
        <v>16</v>
      </c>
      <c r="M100" s="38">
        <v>56</v>
      </c>
      <c r="N100" s="38">
        <v>84</v>
      </c>
      <c r="O100" s="99">
        <v>1.2</v>
      </c>
    </row>
    <row r="101" spans="1:15" s="3" customFormat="1" ht="15" customHeight="1">
      <c r="A101" s="273" t="s">
        <v>635</v>
      </c>
      <c r="B101" s="29" t="s">
        <v>99</v>
      </c>
      <c r="C101" s="39" t="s">
        <v>129</v>
      </c>
      <c r="D101" s="35">
        <v>2.28</v>
      </c>
      <c r="E101" s="35">
        <v>0.24</v>
      </c>
      <c r="F101" s="35">
        <v>14.76</v>
      </c>
      <c r="G101" s="36">
        <v>70.5</v>
      </c>
      <c r="H101" s="37">
        <v>0.03</v>
      </c>
      <c r="I101" s="37"/>
      <c r="J101" s="37"/>
      <c r="K101" s="38">
        <v>0.33</v>
      </c>
      <c r="L101" s="37">
        <v>6</v>
      </c>
      <c r="M101" s="38">
        <v>19.5</v>
      </c>
      <c r="N101" s="38">
        <v>4.2</v>
      </c>
      <c r="O101" s="99">
        <v>0.33</v>
      </c>
    </row>
    <row r="102" spans="1:24" s="3" customFormat="1" ht="15" customHeight="1">
      <c r="A102" s="273"/>
      <c r="B102" s="29"/>
      <c r="C102" s="39"/>
      <c r="D102" s="35"/>
      <c r="E102" s="35"/>
      <c r="F102" s="35"/>
      <c r="G102" s="36"/>
      <c r="H102" s="38"/>
      <c r="I102" s="38"/>
      <c r="J102" s="38"/>
      <c r="K102" s="38"/>
      <c r="L102" s="38"/>
      <c r="M102" s="38"/>
      <c r="N102" s="38"/>
      <c r="O102" s="99"/>
      <c r="R102" s="5"/>
      <c r="S102" s="5"/>
      <c r="T102" s="5"/>
      <c r="U102" s="5"/>
      <c r="V102" s="5"/>
      <c r="W102" s="5"/>
      <c r="X102" s="5"/>
    </row>
    <row r="103" spans="1:24" s="3" customFormat="1" ht="15" customHeight="1">
      <c r="A103" s="275"/>
      <c r="B103" s="25" t="s">
        <v>23</v>
      </c>
      <c r="C103" s="39"/>
      <c r="D103" s="40">
        <f aca="true" t="shared" si="4" ref="D103:O103">SUM(D84:D102)</f>
        <v>22.240000000000002</v>
      </c>
      <c r="E103" s="40">
        <f t="shared" si="4"/>
        <v>26.8</v>
      </c>
      <c r="F103" s="40">
        <f t="shared" si="4"/>
        <v>123.42</v>
      </c>
      <c r="G103" s="40">
        <f t="shared" si="4"/>
        <v>827.5</v>
      </c>
      <c r="H103" s="40">
        <f t="shared" si="4"/>
        <v>0.28</v>
      </c>
      <c r="I103" s="40">
        <f t="shared" si="4"/>
        <v>23.02</v>
      </c>
      <c r="J103" s="40">
        <f t="shared" si="4"/>
        <v>0.19</v>
      </c>
      <c r="K103" s="40">
        <f t="shared" si="4"/>
        <v>1.7300000000000002</v>
      </c>
      <c r="L103" s="40">
        <f t="shared" si="4"/>
        <v>496.6</v>
      </c>
      <c r="M103" s="40">
        <f t="shared" si="4"/>
        <v>497.9</v>
      </c>
      <c r="N103" s="40">
        <f t="shared" si="4"/>
        <v>170.79999999999998</v>
      </c>
      <c r="O103" s="40">
        <f t="shared" si="4"/>
        <v>2.58</v>
      </c>
      <c r="R103" s="5"/>
      <c r="S103" s="5"/>
      <c r="T103" s="5"/>
      <c r="U103" s="5"/>
      <c r="V103" s="5"/>
      <c r="W103" s="5"/>
      <c r="X103" s="5"/>
    </row>
    <row r="104" spans="1:24" s="3" customFormat="1" ht="15" customHeight="1">
      <c r="A104" s="274"/>
      <c r="B104" s="29"/>
      <c r="C104" s="39"/>
      <c r="D104" s="35"/>
      <c r="E104" s="35"/>
      <c r="F104" s="35"/>
      <c r="G104" s="36"/>
      <c r="H104" s="37"/>
      <c r="I104" s="37"/>
      <c r="J104" s="37"/>
      <c r="K104" s="38"/>
      <c r="L104" s="37"/>
      <c r="M104" s="38"/>
      <c r="N104" s="37"/>
      <c r="O104" s="74"/>
      <c r="R104" s="5"/>
      <c r="S104" s="186"/>
      <c r="T104" s="5"/>
      <c r="U104" s="5"/>
      <c r="V104" s="5"/>
      <c r="W104" s="5"/>
      <c r="X104" s="5"/>
    </row>
    <row r="105" spans="1:24" s="3" customFormat="1" ht="15" customHeight="1">
      <c r="A105" s="275"/>
      <c r="B105" s="25" t="s">
        <v>24</v>
      </c>
      <c r="C105" s="39"/>
      <c r="D105" s="35"/>
      <c r="E105" s="35"/>
      <c r="F105" s="35"/>
      <c r="G105" s="36"/>
      <c r="H105" s="37"/>
      <c r="I105" s="37"/>
      <c r="J105" s="37"/>
      <c r="K105" s="38"/>
      <c r="L105" s="37"/>
      <c r="M105" s="38"/>
      <c r="N105" s="37"/>
      <c r="O105" s="74"/>
      <c r="R105" s="5"/>
      <c r="S105" s="186"/>
      <c r="T105" s="12"/>
      <c r="U105" s="16"/>
      <c r="V105" s="94"/>
      <c r="W105" s="16"/>
      <c r="X105" s="5"/>
    </row>
    <row r="106" spans="1:24" s="3" customFormat="1" ht="15" customHeight="1">
      <c r="A106" s="129"/>
      <c r="B106" s="25"/>
      <c r="C106" s="51"/>
      <c r="D106" s="52"/>
      <c r="E106" s="52"/>
      <c r="F106" s="52"/>
      <c r="G106" s="53"/>
      <c r="H106" s="71"/>
      <c r="I106" s="71"/>
      <c r="J106" s="71"/>
      <c r="K106" s="72"/>
      <c r="L106" s="71"/>
      <c r="M106" s="72"/>
      <c r="N106" s="71"/>
      <c r="O106" s="83"/>
      <c r="R106" s="5"/>
      <c r="S106" s="186"/>
      <c r="T106" s="12"/>
      <c r="U106" s="16"/>
      <c r="V106" s="94"/>
      <c r="W106" s="16"/>
      <c r="X106" s="5"/>
    </row>
    <row r="107" spans="1:24" s="3" customFormat="1" ht="15" customHeight="1">
      <c r="A107" s="473">
        <v>104</v>
      </c>
      <c r="B107" s="29" t="s">
        <v>39</v>
      </c>
      <c r="C107" s="446" t="s">
        <v>307</v>
      </c>
      <c r="D107" s="430">
        <v>6.67</v>
      </c>
      <c r="E107" s="430">
        <v>6.99</v>
      </c>
      <c r="F107" s="430">
        <v>18.45</v>
      </c>
      <c r="G107" s="485">
        <v>167</v>
      </c>
      <c r="H107" s="435">
        <v>0.14</v>
      </c>
      <c r="I107" s="435">
        <v>22.35</v>
      </c>
      <c r="J107" s="435">
        <v>0.03</v>
      </c>
      <c r="K107" s="435">
        <v>0.98</v>
      </c>
      <c r="L107" s="435">
        <v>23.77</v>
      </c>
      <c r="M107" s="435">
        <v>113.39</v>
      </c>
      <c r="N107" s="435">
        <v>34.67</v>
      </c>
      <c r="O107" s="419">
        <v>1.42</v>
      </c>
      <c r="R107" s="5"/>
      <c r="S107" s="186"/>
      <c r="T107" s="12"/>
      <c r="U107" s="16"/>
      <c r="V107" s="94"/>
      <c r="W107" s="16"/>
      <c r="X107" s="5"/>
    </row>
    <row r="108" spans="1:24" s="3" customFormat="1" ht="15" customHeight="1">
      <c r="A108" s="474"/>
      <c r="B108" s="29" t="s">
        <v>156</v>
      </c>
      <c r="C108" s="447"/>
      <c r="D108" s="431"/>
      <c r="E108" s="431"/>
      <c r="F108" s="431"/>
      <c r="G108" s="480"/>
      <c r="H108" s="436"/>
      <c r="I108" s="436"/>
      <c r="J108" s="436"/>
      <c r="K108" s="436"/>
      <c r="L108" s="436"/>
      <c r="M108" s="436"/>
      <c r="N108" s="436"/>
      <c r="O108" s="420"/>
      <c r="R108" s="5"/>
      <c r="S108" s="186"/>
      <c r="T108" s="12"/>
      <c r="U108" s="16"/>
      <c r="V108" s="94"/>
      <c r="W108" s="16"/>
      <c r="X108" s="5"/>
    </row>
    <row r="109" spans="1:24" s="3" customFormat="1" ht="15" customHeight="1">
      <c r="A109" s="474"/>
      <c r="B109" s="29" t="s">
        <v>71</v>
      </c>
      <c r="C109" s="447"/>
      <c r="D109" s="431"/>
      <c r="E109" s="431"/>
      <c r="F109" s="431"/>
      <c r="G109" s="480"/>
      <c r="H109" s="436"/>
      <c r="I109" s="436"/>
      <c r="J109" s="436"/>
      <c r="K109" s="436"/>
      <c r="L109" s="436"/>
      <c r="M109" s="436"/>
      <c r="N109" s="436"/>
      <c r="O109" s="420"/>
      <c r="R109" s="5"/>
      <c r="S109" s="186"/>
      <c r="T109" s="12"/>
      <c r="U109" s="16"/>
      <c r="V109" s="94"/>
      <c r="W109" s="16"/>
      <c r="X109" s="5"/>
    </row>
    <row r="110" spans="1:24" s="3" customFormat="1" ht="15" customHeight="1">
      <c r="A110" s="474"/>
      <c r="B110" s="29" t="s">
        <v>65</v>
      </c>
      <c r="C110" s="447"/>
      <c r="D110" s="431"/>
      <c r="E110" s="431"/>
      <c r="F110" s="431"/>
      <c r="G110" s="480"/>
      <c r="H110" s="436"/>
      <c r="I110" s="436"/>
      <c r="J110" s="436"/>
      <c r="K110" s="436"/>
      <c r="L110" s="436"/>
      <c r="M110" s="436"/>
      <c r="N110" s="436"/>
      <c r="O110" s="420"/>
      <c r="R110" s="5"/>
      <c r="S110" s="186"/>
      <c r="T110" s="12"/>
      <c r="U110" s="16"/>
      <c r="V110" s="94"/>
      <c r="W110" s="16"/>
      <c r="X110" s="5"/>
    </row>
    <row r="111" spans="1:24" s="3" customFormat="1" ht="15" customHeight="1">
      <c r="A111" s="474"/>
      <c r="B111" s="29" t="s">
        <v>96</v>
      </c>
      <c r="C111" s="447"/>
      <c r="D111" s="431"/>
      <c r="E111" s="431"/>
      <c r="F111" s="431"/>
      <c r="G111" s="480"/>
      <c r="H111" s="436"/>
      <c r="I111" s="436"/>
      <c r="J111" s="436"/>
      <c r="K111" s="436"/>
      <c r="L111" s="436"/>
      <c r="M111" s="436"/>
      <c r="N111" s="436"/>
      <c r="O111" s="420"/>
      <c r="R111" s="5"/>
      <c r="S111" s="186"/>
      <c r="T111" s="12"/>
      <c r="U111" s="16"/>
      <c r="V111" s="94"/>
      <c r="W111" s="16"/>
      <c r="X111" s="5"/>
    </row>
    <row r="112" spans="1:24" s="3" customFormat="1" ht="15" customHeight="1">
      <c r="A112" s="474"/>
      <c r="B112" s="29" t="s">
        <v>208</v>
      </c>
      <c r="C112" s="447"/>
      <c r="D112" s="431"/>
      <c r="E112" s="431"/>
      <c r="F112" s="431"/>
      <c r="G112" s="480"/>
      <c r="H112" s="436"/>
      <c r="I112" s="436"/>
      <c r="J112" s="436"/>
      <c r="K112" s="436"/>
      <c r="L112" s="436"/>
      <c r="M112" s="436"/>
      <c r="N112" s="436"/>
      <c r="O112" s="420"/>
      <c r="R112" s="5"/>
      <c r="S112" s="186"/>
      <c r="T112" s="12"/>
      <c r="U112" s="16"/>
      <c r="V112" s="94"/>
      <c r="W112" s="16"/>
      <c r="X112" s="5"/>
    </row>
    <row r="113" spans="1:24" s="3" customFormat="1" ht="15" customHeight="1">
      <c r="A113" s="474"/>
      <c r="B113" s="29" t="s">
        <v>354</v>
      </c>
      <c r="C113" s="447"/>
      <c r="D113" s="431"/>
      <c r="E113" s="431"/>
      <c r="F113" s="431"/>
      <c r="G113" s="480"/>
      <c r="H113" s="436"/>
      <c r="I113" s="436"/>
      <c r="J113" s="436"/>
      <c r="K113" s="436"/>
      <c r="L113" s="436"/>
      <c r="M113" s="436"/>
      <c r="N113" s="436"/>
      <c r="O113" s="420"/>
      <c r="R113" s="5"/>
      <c r="S113" s="186"/>
      <c r="T113" s="12"/>
      <c r="U113" s="16"/>
      <c r="V113" s="94"/>
      <c r="W113" s="16"/>
      <c r="X113" s="5"/>
    </row>
    <row r="114" spans="1:24" s="3" customFormat="1" ht="15" customHeight="1">
      <c r="A114" s="474"/>
      <c r="B114" s="29" t="s">
        <v>81</v>
      </c>
      <c r="C114" s="447"/>
      <c r="D114" s="431"/>
      <c r="E114" s="431"/>
      <c r="F114" s="431"/>
      <c r="G114" s="480"/>
      <c r="H114" s="436"/>
      <c r="I114" s="436"/>
      <c r="J114" s="436"/>
      <c r="K114" s="436"/>
      <c r="L114" s="436"/>
      <c r="M114" s="436"/>
      <c r="N114" s="436"/>
      <c r="O114" s="420"/>
      <c r="R114" s="5"/>
      <c r="S114" s="5"/>
      <c r="T114" s="12"/>
      <c r="U114" s="12"/>
      <c r="V114" s="5"/>
      <c r="W114" s="5"/>
      <c r="X114" s="5"/>
    </row>
    <row r="115" spans="1:27" s="3" customFormat="1" ht="15" customHeight="1">
      <c r="A115" s="474"/>
      <c r="B115" s="29" t="s">
        <v>333</v>
      </c>
      <c r="C115" s="447"/>
      <c r="D115" s="431"/>
      <c r="E115" s="431"/>
      <c r="F115" s="431"/>
      <c r="G115" s="480"/>
      <c r="H115" s="436"/>
      <c r="I115" s="436"/>
      <c r="J115" s="436"/>
      <c r="K115" s="436"/>
      <c r="L115" s="436"/>
      <c r="M115" s="436"/>
      <c r="N115" s="436"/>
      <c r="O115" s="420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s="3" customFormat="1" ht="15" customHeight="1">
      <c r="A116" s="474"/>
      <c r="B116" s="29" t="s">
        <v>104</v>
      </c>
      <c r="C116" s="447"/>
      <c r="D116" s="431"/>
      <c r="E116" s="431"/>
      <c r="F116" s="431"/>
      <c r="G116" s="480"/>
      <c r="H116" s="436"/>
      <c r="I116" s="436"/>
      <c r="J116" s="436"/>
      <c r="K116" s="436"/>
      <c r="L116" s="436"/>
      <c r="M116" s="436"/>
      <c r="N116" s="436"/>
      <c r="O116" s="420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s="3" customFormat="1" ht="15" customHeight="1">
      <c r="A117" s="476"/>
      <c r="B117" s="78" t="s">
        <v>66</v>
      </c>
      <c r="C117" s="448"/>
      <c r="D117" s="432"/>
      <c r="E117" s="432"/>
      <c r="F117" s="432"/>
      <c r="G117" s="486"/>
      <c r="H117" s="437"/>
      <c r="I117" s="437"/>
      <c r="J117" s="437"/>
      <c r="K117" s="437"/>
      <c r="L117" s="437"/>
      <c r="M117" s="437"/>
      <c r="N117" s="437"/>
      <c r="O117" s="520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s="3" customFormat="1" ht="15" customHeight="1">
      <c r="A118" s="468">
        <v>289</v>
      </c>
      <c r="B118" s="95" t="s">
        <v>222</v>
      </c>
      <c r="C118" s="465" t="s">
        <v>22</v>
      </c>
      <c r="D118" s="430">
        <v>15.77</v>
      </c>
      <c r="E118" s="430">
        <v>16.46</v>
      </c>
      <c r="F118" s="430">
        <v>18.17</v>
      </c>
      <c r="G118" s="485">
        <v>283</v>
      </c>
      <c r="H118" s="435">
        <v>0.14</v>
      </c>
      <c r="I118" s="435">
        <v>11.89</v>
      </c>
      <c r="J118" s="435">
        <v>0.02</v>
      </c>
      <c r="K118" s="435">
        <v>3.54</v>
      </c>
      <c r="L118" s="435">
        <v>28.57</v>
      </c>
      <c r="M118" s="435">
        <v>158.86</v>
      </c>
      <c r="N118" s="435">
        <v>44.57</v>
      </c>
      <c r="O118" s="419">
        <v>2.06</v>
      </c>
      <c r="R118" s="5"/>
      <c r="S118" s="186"/>
      <c r="T118" s="5"/>
      <c r="U118" s="5"/>
      <c r="V118" s="5"/>
      <c r="W118" s="417"/>
      <c r="X118" s="186"/>
      <c r="Y118" s="5"/>
      <c r="Z118" s="5"/>
      <c r="AA118" s="5"/>
    </row>
    <row r="119" spans="1:27" s="3" customFormat="1" ht="15" customHeight="1">
      <c r="A119" s="454"/>
      <c r="B119" s="95" t="s">
        <v>259</v>
      </c>
      <c r="C119" s="466"/>
      <c r="D119" s="431"/>
      <c r="E119" s="431"/>
      <c r="F119" s="431"/>
      <c r="G119" s="480"/>
      <c r="H119" s="436"/>
      <c r="I119" s="436"/>
      <c r="J119" s="436"/>
      <c r="K119" s="436"/>
      <c r="L119" s="436"/>
      <c r="M119" s="436"/>
      <c r="N119" s="436"/>
      <c r="O119" s="420"/>
      <c r="R119" s="5"/>
      <c r="S119" s="186"/>
      <c r="T119" s="5"/>
      <c r="U119" s="5"/>
      <c r="V119" s="5"/>
      <c r="W119" s="417"/>
      <c r="X119" s="186"/>
      <c r="Y119" s="16"/>
      <c r="Z119" s="16"/>
      <c r="AA119" s="5"/>
    </row>
    <row r="120" spans="1:27" s="3" customFormat="1" ht="15" customHeight="1">
      <c r="A120" s="454"/>
      <c r="B120" s="95" t="s">
        <v>260</v>
      </c>
      <c r="C120" s="466"/>
      <c r="D120" s="431"/>
      <c r="E120" s="431"/>
      <c r="F120" s="431"/>
      <c r="G120" s="480"/>
      <c r="H120" s="436"/>
      <c r="I120" s="436"/>
      <c r="J120" s="436"/>
      <c r="K120" s="436"/>
      <c r="L120" s="436"/>
      <c r="M120" s="436"/>
      <c r="N120" s="436"/>
      <c r="O120" s="420"/>
      <c r="R120" s="5"/>
      <c r="S120" s="186"/>
      <c r="T120" s="5"/>
      <c r="U120" s="5"/>
      <c r="V120" s="5"/>
      <c r="W120" s="417"/>
      <c r="X120" s="186"/>
      <c r="Y120" s="16"/>
      <c r="Z120" s="16"/>
      <c r="AA120" s="5"/>
    </row>
    <row r="121" spans="1:27" s="3" customFormat="1" ht="15" customHeight="1">
      <c r="A121" s="454"/>
      <c r="B121" s="95" t="s">
        <v>261</v>
      </c>
      <c r="C121" s="466"/>
      <c r="D121" s="431"/>
      <c r="E121" s="431"/>
      <c r="F121" s="431"/>
      <c r="G121" s="480"/>
      <c r="H121" s="436"/>
      <c r="I121" s="436"/>
      <c r="J121" s="436"/>
      <c r="K121" s="436"/>
      <c r="L121" s="436"/>
      <c r="M121" s="436"/>
      <c r="N121" s="436"/>
      <c r="O121" s="420"/>
      <c r="R121" s="5"/>
      <c r="S121" s="186"/>
      <c r="T121" s="5"/>
      <c r="U121" s="5"/>
      <c r="V121" s="5"/>
      <c r="W121" s="417"/>
      <c r="X121" s="186"/>
      <c r="Y121" s="16"/>
      <c r="Z121" s="16"/>
      <c r="AA121" s="5"/>
    </row>
    <row r="122" spans="1:27" s="3" customFormat="1" ht="15" customHeight="1">
      <c r="A122" s="454"/>
      <c r="B122" s="95" t="s">
        <v>262</v>
      </c>
      <c r="C122" s="466"/>
      <c r="D122" s="431"/>
      <c r="E122" s="431"/>
      <c r="F122" s="431"/>
      <c r="G122" s="480"/>
      <c r="H122" s="436"/>
      <c r="I122" s="436"/>
      <c r="J122" s="436"/>
      <c r="K122" s="436"/>
      <c r="L122" s="436"/>
      <c r="M122" s="436"/>
      <c r="N122" s="436"/>
      <c r="O122" s="420"/>
      <c r="R122" s="5"/>
      <c r="S122" s="186"/>
      <c r="T122" s="5"/>
      <c r="U122" s="5"/>
      <c r="V122" s="5"/>
      <c r="W122" s="417"/>
      <c r="X122" s="186"/>
      <c r="Y122" s="16"/>
      <c r="Z122" s="16"/>
      <c r="AA122" s="5"/>
    </row>
    <row r="123" spans="1:27" s="3" customFormat="1" ht="15" customHeight="1">
      <c r="A123" s="454"/>
      <c r="B123" s="95" t="s">
        <v>263</v>
      </c>
      <c r="C123" s="466"/>
      <c r="D123" s="431"/>
      <c r="E123" s="431"/>
      <c r="F123" s="431"/>
      <c r="G123" s="480"/>
      <c r="H123" s="436"/>
      <c r="I123" s="436"/>
      <c r="J123" s="436"/>
      <c r="K123" s="436"/>
      <c r="L123" s="436"/>
      <c r="M123" s="436"/>
      <c r="N123" s="436"/>
      <c r="O123" s="420"/>
      <c r="R123" s="5"/>
      <c r="S123" s="186"/>
      <c r="T123" s="5"/>
      <c r="U123" s="5"/>
      <c r="V123" s="5"/>
      <c r="W123" s="417"/>
      <c r="X123" s="186"/>
      <c r="Y123" s="16"/>
      <c r="Z123" s="16"/>
      <c r="AA123" s="5"/>
    </row>
    <row r="124" spans="1:27" s="3" customFormat="1" ht="15" customHeight="1">
      <c r="A124" s="454"/>
      <c r="B124" s="95" t="s">
        <v>264</v>
      </c>
      <c r="C124" s="466"/>
      <c r="D124" s="431"/>
      <c r="E124" s="431"/>
      <c r="F124" s="431"/>
      <c r="G124" s="480"/>
      <c r="H124" s="436"/>
      <c r="I124" s="436"/>
      <c r="J124" s="436"/>
      <c r="K124" s="436"/>
      <c r="L124" s="436"/>
      <c r="M124" s="436"/>
      <c r="N124" s="436"/>
      <c r="O124" s="420"/>
      <c r="R124" s="5"/>
      <c r="S124" s="186"/>
      <c r="T124" s="5"/>
      <c r="U124" s="5"/>
      <c r="V124" s="5"/>
      <c r="W124" s="417"/>
      <c r="X124" s="186"/>
      <c r="Y124" s="16"/>
      <c r="Z124" s="16"/>
      <c r="AA124" s="5"/>
    </row>
    <row r="125" spans="1:27" s="3" customFormat="1" ht="15" customHeight="1">
      <c r="A125" s="455"/>
      <c r="B125" s="95" t="s">
        <v>265</v>
      </c>
      <c r="C125" s="467"/>
      <c r="D125" s="445"/>
      <c r="E125" s="445"/>
      <c r="F125" s="445"/>
      <c r="G125" s="481"/>
      <c r="H125" s="484"/>
      <c r="I125" s="484"/>
      <c r="J125" s="484"/>
      <c r="K125" s="484"/>
      <c r="L125" s="484"/>
      <c r="M125" s="484"/>
      <c r="N125" s="484"/>
      <c r="O125" s="521"/>
      <c r="R125" s="5"/>
      <c r="S125" s="186"/>
      <c r="T125" s="5"/>
      <c r="U125" s="5"/>
      <c r="V125" s="5"/>
      <c r="W125" s="417"/>
      <c r="X125" s="186"/>
      <c r="Y125" s="16"/>
      <c r="Z125" s="16"/>
      <c r="AA125" s="5"/>
    </row>
    <row r="126" spans="1:27" s="3" customFormat="1" ht="15" customHeight="1">
      <c r="A126" s="547">
        <v>67</v>
      </c>
      <c r="B126" s="29" t="s">
        <v>155</v>
      </c>
      <c r="C126" s="446" t="s">
        <v>29</v>
      </c>
      <c r="D126" s="430">
        <v>0.78</v>
      </c>
      <c r="E126" s="430">
        <v>6.48</v>
      </c>
      <c r="F126" s="430">
        <v>4.08</v>
      </c>
      <c r="G126" s="485">
        <v>78</v>
      </c>
      <c r="H126" s="435">
        <v>0.02</v>
      </c>
      <c r="I126" s="435">
        <v>8.4</v>
      </c>
      <c r="J126" s="435"/>
      <c r="K126" s="435">
        <v>2.76</v>
      </c>
      <c r="L126" s="435">
        <v>13.8</v>
      </c>
      <c r="M126" s="435">
        <v>24</v>
      </c>
      <c r="N126" s="435">
        <v>10.8</v>
      </c>
      <c r="O126" s="419">
        <v>0.48</v>
      </c>
      <c r="R126" s="5"/>
      <c r="S126" s="5"/>
      <c r="T126" s="5"/>
      <c r="U126" s="5"/>
      <c r="V126" s="5"/>
      <c r="W126" s="5"/>
      <c r="X126" s="5"/>
      <c r="Y126" s="16"/>
      <c r="Z126" s="16"/>
      <c r="AA126" s="5"/>
    </row>
    <row r="127" spans="1:27" s="3" customFormat="1" ht="15" customHeight="1">
      <c r="A127" s="551"/>
      <c r="B127" s="29" t="s">
        <v>575</v>
      </c>
      <c r="C127" s="447"/>
      <c r="D127" s="431"/>
      <c r="E127" s="431"/>
      <c r="F127" s="431"/>
      <c r="G127" s="480"/>
      <c r="H127" s="436"/>
      <c r="I127" s="436"/>
      <c r="J127" s="436"/>
      <c r="K127" s="436"/>
      <c r="L127" s="436"/>
      <c r="M127" s="436"/>
      <c r="N127" s="436"/>
      <c r="O127" s="420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s="3" customFormat="1" ht="15" customHeight="1">
      <c r="A128" s="551"/>
      <c r="B128" s="29" t="s">
        <v>576</v>
      </c>
      <c r="C128" s="447"/>
      <c r="D128" s="431"/>
      <c r="E128" s="431"/>
      <c r="F128" s="431"/>
      <c r="G128" s="480"/>
      <c r="H128" s="436"/>
      <c r="I128" s="436"/>
      <c r="J128" s="436"/>
      <c r="K128" s="436"/>
      <c r="L128" s="436"/>
      <c r="M128" s="436"/>
      <c r="N128" s="436"/>
      <c r="O128" s="420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s="3" customFormat="1" ht="15" customHeight="1">
      <c r="A129" s="551"/>
      <c r="B129" s="29" t="s">
        <v>577</v>
      </c>
      <c r="C129" s="447"/>
      <c r="D129" s="431"/>
      <c r="E129" s="431"/>
      <c r="F129" s="431"/>
      <c r="G129" s="480"/>
      <c r="H129" s="436"/>
      <c r="I129" s="436"/>
      <c r="J129" s="436"/>
      <c r="K129" s="436"/>
      <c r="L129" s="436"/>
      <c r="M129" s="436"/>
      <c r="N129" s="436"/>
      <c r="O129" s="420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s="3" customFormat="1" ht="15" customHeight="1">
      <c r="A130" s="551"/>
      <c r="B130" s="29" t="s">
        <v>578</v>
      </c>
      <c r="C130" s="447"/>
      <c r="D130" s="431"/>
      <c r="E130" s="431"/>
      <c r="F130" s="431"/>
      <c r="G130" s="480"/>
      <c r="H130" s="436"/>
      <c r="I130" s="436"/>
      <c r="J130" s="436"/>
      <c r="K130" s="436"/>
      <c r="L130" s="436"/>
      <c r="M130" s="436"/>
      <c r="N130" s="436"/>
      <c r="O130" s="420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s="3" customFormat="1" ht="15" customHeight="1">
      <c r="A131" s="551"/>
      <c r="B131" s="29" t="s">
        <v>579</v>
      </c>
      <c r="C131" s="447"/>
      <c r="D131" s="431"/>
      <c r="E131" s="431"/>
      <c r="F131" s="431"/>
      <c r="G131" s="480"/>
      <c r="H131" s="436"/>
      <c r="I131" s="436"/>
      <c r="J131" s="436"/>
      <c r="K131" s="436"/>
      <c r="L131" s="436"/>
      <c r="M131" s="436"/>
      <c r="N131" s="436"/>
      <c r="O131" s="420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4" s="3" customFormat="1" ht="15" customHeight="1">
      <c r="A132" s="551"/>
      <c r="B132" s="29" t="s">
        <v>580</v>
      </c>
      <c r="C132" s="447"/>
      <c r="D132" s="431"/>
      <c r="E132" s="431"/>
      <c r="F132" s="431"/>
      <c r="G132" s="480"/>
      <c r="H132" s="436"/>
      <c r="I132" s="436"/>
      <c r="J132" s="436"/>
      <c r="K132" s="436"/>
      <c r="L132" s="436"/>
      <c r="M132" s="436"/>
      <c r="N132" s="436"/>
      <c r="O132" s="420"/>
      <c r="R132" s="5"/>
      <c r="S132" s="5"/>
      <c r="T132" s="5"/>
      <c r="U132" s="5"/>
      <c r="V132" s="5"/>
      <c r="W132" s="5"/>
      <c r="X132" s="5"/>
    </row>
    <row r="133" spans="1:24" s="3" customFormat="1" ht="15" customHeight="1">
      <c r="A133" s="553"/>
      <c r="B133" s="78" t="s">
        <v>581</v>
      </c>
      <c r="C133" s="447"/>
      <c r="D133" s="431"/>
      <c r="E133" s="431"/>
      <c r="F133" s="431"/>
      <c r="G133" s="480"/>
      <c r="H133" s="436"/>
      <c r="I133" s="436"/>
      <c r="J133" s="436"/>
      <c r="K133" s="436"/>
      <c r="L133" s="436"/>
      <c r="M133" s="436"/>
      <c r="N133" s="436"/>
      <c r="O133" s="420"/>
      <c r="R133" s="5"/>
      <c r="S133" s="5"/>
      <c r="T133" s="5"/>
      <c r="U133" s="5"/>
      <c r="V133" s="5"/>
      <c r="W133" s="5"/>
      <c r="X133" s="5"/>
    </row>
    <row r="134" spans="1:24" s="3" customFormat="1" ht="15" customHeight="1">
      <c r="A134" s="473">
        <v>342</v>
      </c>
      <c r="B134" s="29" t="s">
        <v>351</v>
      </c>
      <c r="C134" s="446" t="s">
        <v>22</v>
      </c>
      <c r="D134" s="430">
        <v>0.5</v>
      </c>
      <c r="E134" s="430">
        <v>0.2</v>
      </c>
      <c r="F134" s="433">
        <v>22.2</v>
      </c>
      <c r="G134" s="485">
        <v>93</v>
      </c>
      <c r="H134" s="435">
        <v>0.03</v>
      </c>
      <c r="I134" s="435">
        <v>11.6</v>
      </c>
      <c r="J134" s="438"/>
      <c r="K134" s="438">
        <v>0.1</v>
      </c>
      <c r="L134" s="438">
        <v>19</v>
      </c>
      <c r="M134" s="435">
        <v>12</v>
      </c>
      <c r="N134" s="435">
        <v>8</v>
      </c>
      <c r="O134" s="529">
        <v>0.8</v>
      </c>
      <c r="R134" s="5"/>
      <c r="S134" s="5"/>
      <c r="T134" s="5"/>
      <c r="U134" s="5"/>
      <c r="V134" s="5"/>
      <c r="W134" s="5"/>
      <c r="X134" s="5"/>
    </row>
    <row r="135" spans="1:24" s="3" customFormat="1" ht="15" customHeight="1">
      <c r="A135" s="513"/>
      <c r="B135" s="29" t="s">
        <v>352</v>
      </c>
      <c r="C135" s="447"/>
      <c r="D135" s="431"/>
      <c r="E135" s="431"/>
      <c r="F135" s="431"/>
      <c r="G135" s="480"/>
      <c r="H135" s="436"/>
      <c r="I135" s="436"/>
      <c r="J135" s="436"/>
      <c r="K135" s="436"/>
      <c r="L135" s="436"/>
      <c r="M135" s="436"/>
      <c r="N135" s="436"/>
      <c r="O135" s="420"/>
      <c r="R135" s="5"/>
      <c r="S135" s="5"/>
      <c r="T135" s="5"/>
      <c r="U135" s="5"/>
      <c r="V135" s="5"/>
      <c r="W135" s="5"/>
      <c r="X135" s="5"/>
    </row>
    <row r="136" spans="1:24" s="3" customFormat="1" ht="15" customHeight="1">
      <c r="A136" s="513"/>
      <c r="B136" s="29" t="s">
        <v>353</v>
      </c>
      <c r="C136" s="447"/>
      <c r="D136" s="431"/>
      <c r="E136" s="431"/>
      <c r="F136" s="431"/>
      <c r="G136" s="480"/>
      <c r="H136" s="436"/>
      <c r="I136" s="436"/>
      <c r="J136" s="436"/>
      <c r="K136" s="436"/>
      <c r="L136" s="436"/>
      <c r="M136" s="436"/>
      <c r="N136" s="436"/>
      <c r="O136" s="420"/>
      <c r="R136" s="5"/>
      <c r="S136" s="5"/>
      <c r="T136" s="5"/>
      <c r="U136" s="5"/>
      <c r="V136" s="5"/>
      <c r="W136" s="5"/>
      <c r="X136" s="5"/>
    </row>
    <row r="137" spans="1:24" s="3" customFormat="1" ht="15" customHeight="1">
      <c r="A137" s="514"/>
      <c r="B137" s="29" t="s">
        <v>183</v>
      </c>
      <c r="C137" s="448"/>
      <c r="D137" s="432"/>
      <c r="E137" s="432"/>
      <c r="F137" s="445"/>
      <c r="G137" s="486"/>
      <c r="H137" s="484"/>
      <c r="I137" s="484"/>
      <c r="J137" s="484"/>
      <c r="K137" s="484"/>
      <c r="L137" s="484"/>
      <c r="M137" s="484"/>
      <c r="N137" s="484"/>
      <c r="O137" s="521"/>
      <c r="R137" s="5"/>
      <c r="S137" s="5"/>
      <c r="T137" s="5"/>
      <c r="U137" s="5"/>
      <c r="V137" s="5"/>
      <c r="W137" s="5"/>
      <c r="X137" s="5"/>
    </row>
    <row r="138" spans="1:15" s="3" customFormat="1" ht="15" customHeight="1">
      <c r="A138" s="273" t="s">
        <v>635</v>
      </c>
      <c r="B138" s="29" t="s">
        <v>99</v>
      </c>
      <c r="C138" s="48" t="s">
        <v>129</v>
      </c>
      <c r="D138" s="49">
        <v>2.28</v>
      </c>
      <c r="E138" s="49">
        <v>0.24</v>
      </c>
      <c r="F138" s="49">
        <v>14.76</v>
      </c>
      <c r="G138" s="50">
        <v>70.5</v>
      </c>
      <c r="H138" s="57">
        <v>0.03</v>
      </c>
      <c r="I138" s="57"/>
      <c r="J138" s="57"/>
      <c r="K138" s="58">
        <v>0.33</v>
      </c>
      <c r="L138" s="57">
        <v>6</v>
      </c>
      <c r="M138" s="58">
        <v>19.5</v>
      </c>
      <c r="N138" s="57">
        <v>4.2</v>
      </c>
      <c r="O138" s="73">
        <v>0.33</v>
      </c>
    </row>
    <row r="139" spans="1:15" s="3" customFormat="1" ht="15" customHeight="1">
      <c r="A139" s="273" t="s">
        <v>635</v>
      </c>
      <c r="B139" s="29" t="s">
        <v>126</v>
      </c>
      <c r="C139" s="39" t="s">
        <v>186</v>
      </c>
      <c r="D139" s="35">
        <v>1.52</v>
      </c>
      <c r="E139" s="35">
        <v>0.16</v>
      </c>
      <c r="F139" s="35">
        <v>9.84</v>
      </c>
      <c r="G139" s="36">
        <v>47</v>
      </c>
      <c r="H139" s="38">
        <v>0.02</v>
      </c>
      <c r="I139" s="38"/>
      <c r="J139" s="38"/>
      <c r="K139" s="38">
        <v>0.22</v>
      </c>
      <c r="L139" s="38">
        <v>4</v>
      </c>
      <c r="M139" s="38">
        <v>13</v>
      </c>
      <c r="N139" s="38">
        <v>2.8</v>
      </c>
      <c r="O139" s="99">
        <v>0.22</v>
      </c>
    </row>
    <row r="140" spans="1:15" s="3" customFormat="1" ht="15" customHeight="1">
      <c r="A140" s="274"/>
      <c r="B140" s="25" t="s">
        <v>23</v>
      </c>
      <c r="C140" s="39"/>
      <c r="D140" s="40">
        <f>SUM(D107:D139)</f>
        <v>27.52</v>
      </c>
      <c r="E140" s="40">
        <f aca="true" t="shared" si="5" ref="E140:O140">SUM(E107:E139)</f>
        <v>30.53</v>
      </c>
      <c r="F140" s="40">
        <f t="shared" si="5"/>
        <v>87.50000000000001</v>
      </c>
      <c r="G140" s="40">
        <f t="shared" si="5"/>
        <v>738.5</v>
      </c>
      <c r="H140" s="40">
        <f t="shared" si="5"/>
        <v>0.3800000000000001</v>
      </c>
      <c r="I140" s="40">
        <f t="shared" si="5"/>
        <v>54.24</v>
      </c>
      <c r="J140" s="40">
        <f t="shared" si="5"/>
        <v>0.05</v>
      </c>
      <c r="K140" s="40">
        <f t="shared" si="5"/>
        <v>7.929999999999999</v>
      </c>
      <c r="L140" s="40">
        <f t="shared" si="5"/>
        <v>95.14</v>
      </c>
      <c r="M140" s="40">
        <f t="shared" si="5"/>
        <v>340.75</v>
      </c>
      <c r="N140" s="40">
        <f t="shared" si="5"/>
        <v>105.04</v>
      </c>
      <c r="O140" s="40">
        <f t="shared" si="5"/>
        <v>5.31</v>
      </c>
    </row>
    <row r="141" spans="1:15" s="3" customFormat="1" ht="15" customHeight="1">
      <c r="A141" s="274"/>
      <c r="B141" s="25"/>
      <c r="C141" s="39"/>
      <c r="D141" s="40"/>
      <c r="E141" s="40"/>
      <c r="F141" s="40"/>
      <c r="G141" s="41"/>
      <c r="H141" s="37"/>
      <c r="I141" s="37"/>
      <c r="J141" s="37"/>
      <c r="K141" s="38"/>
      <c r="L141" s="37"/>
      <c r="M141" s="38"/>
      <c r="N141" s="37"/>
      <c r="O141" s="74"/>
    </row>
    <row r="142" spans="1:15" s="3" customFormat="1" ht="15" customHeight="1">
      <c r="A142" s="271"/>
      <c r="B142" s="106" t="s">
        <v>343</v>
      </c>
      <c r="C142" s="51"/>
      <c r="D142" s="66"/>
      <c r="E142" s="66"/>
      <c r="F142" s="66"/>
      <c r="G142" s="107"/>
      <c r="H142" s="71"/>
      <c r="I142" s="71"/>
      <c r="J142" s="71"/>
      <c r="K142" s="72"/>
      <c r="L142" s="71"/>
      <c r="M142" s="72"/>
      <c r="N142" s="71"/>
      <c r="O142" s="83"/>
    </row>
    <row r="143" spans="1:15" s="3" customFormat="1" ht="15" customHeight="1">
      <c r="A143" s="271"/>
      <c r="B143" s="106"/>
      <c r="C143" s="51"/>
      <c r="D143" s="66"/>
      <c r="E143" s="66"/>
      <c r="F143" s="66"/>
      <c r="G143" s="107"/>
      <c r="H143" s="71"/>
      <c r="I143" s="71"/>
      <c r="J143" s="71"/>
      <c r="K143" s="72"/>
      <c r="L143" s="71"/>
      <c r="M143" s="72"/>
      <c r="N143" s="71"/>
      <c r="O143" s="83"/>
    </row>
    <row r="144" spans="1:15" s="3" customFormat="1" ht="15" customHeight="1">
      <c r="A144" s="473">
        <v>412</v>
      </c>
      <c r="B144" s="29" t="s">
        <v>144</v>
      </c>
      <c r="C144" s="446" t="s">
        <v>45</v>
      </c>
      <c r="D144" s="430">
        <v>11.92</v>
      </c>
      <c r="E144" s="430">
        <v>10.63</v>
      </c>
      <c r="F144" s="430">
        <v>36.99</v>
      </c>
      <c r="G144" s="485">
        <v>296</v>
      </c>
      <c r="H144" s="435">
        <v>0.17</v>
      </c>
      <c r="I144" s="435">
        <v>18.29</v>
      </c>
      <c r="J144" s="435">
        <v>0.05</v>
      </c>
      <c r="K144" s="435">
        <v>0.38</v>
      </c>
      <c r="L144" s="435">
        <v>171.72</v>
      </c>
      <c r="M144" s="435">
        <v>181.15</v>
      </c>
      <c r="N144" s="435">
        <v>40.86</v>
      </c>
      <c r="O144" s="419">
        <v>1.94</v>
      </c>
    </row>
    <row r="145" spans="1:15" s="3" customFormat="1" ht="15" customHeight="1">
      <c r="A145" s="474"/>
      <c r="B145" s="29" t="s">
        <v>145</v>
      </c>
      <c r="C145" s="447"/>
      <c r="D145" s="431"/>
      <c r="E145" s="431"/>
      <c r="F145" s="431"/>
      <c r="G145" s="480"/>
      <c r="H145" s="436"/>
      <c r="I145" s="436"/>
      <c r="J145" s="436"/>
      <c r="K145" s="436"/>
      <c r="L145" s="436"/>
      <c r="M145" s="436"/>
      <c r="N145" s="436"/>
      <c r="O145" s="420"/>
    </row>
    <row r="146" spans="1:15" s="3" customFormat="1" ht="15" customHeight="1">
      <c r="A146" s="474"/>
      <c r="B146" s="29" t="s">
        <v>122</v>
      </c>
      <c r="C146" s="447"/>
      <c r="D146" s="431"/>
      <c r="E146" s="431"/>
      <c r="F146" s="431"/>
      <c r="G146" s="480"/>
      <c r="H146" s="436"/>
      <c r="I146" s="436"/>
      <c r="J146" s="436"/>
      <c r="K146" s="436"/>
      <c r="L146" s="436"/>
      <c r="M146" s="436"/>
      <c r="N146" s="436"/>
      <c r="O146" s="420"/>
    </row>
    <row r="147" spans="1:15" s="3" customFormat="1" ht="15" customHeight="1">
      <c r="A147" s="474"/>
      <c r="B147" s="29" t="s">
        <v>286</v>
      </c>
      <c r="C147" s="447"/>
      <c r="D147" s="431"/>
      <c r="E147" s="431"/>
      <c r="F147" s="431"/>
      <c r="G147" s="480"/>
      <c r="H147" s="436"/>
      <c r="I147" s="436"/>
      <c r="J147" s="436"/>
      <c r="K147" s="436"/>
      <c r="L147" s="436"/>
      <c r="M147" s="436"/>
      <c r="N147" s="436"/>
      <c r="O147" s="420"/>
    </row>
    <row r="148" spans="1:15" s="3" customFormat="1" ht="15" customHeight="1">
      <c r="A148" s="474"/>
      <c r="B148" s="29" t="s">
        <v>146</v>
      </c>
      <c r="C148" s="447"/>
      <c r="D148" s="431"/>
      <c r="E148" s="431"/>
      <c r="F148" s="431"/>
      <c r="G148" s="480"/>
      <c r="H148" s="436"/>
      <c r="I148" s="436"/>
      <c r="J148" s="436"/>
      <c r="K148" s="436"/>
      <c r="L148" s="436"/>
      <c r="M148" s="436"/>
      <c r="N148" s="436"/>
      <c r="O148" s="420"/>
    </row>
    <row r="149" spans="1:15" s="3" customFormat="1" ht="15" customHeight="1">
      <c r="A149" s="474"/>
      <c r="B149" s="29" t="s">
        <v>63</v>
      </c>
      <c r="C149" s="447"/>
      <c r="D149" s="431"/>
      <c r="E149" s="431"/>
      <c r="F149" s="431"/>
      <c r="G149" s="480"/>
      <c r="H149" s="436"/>
      <c r="I149" s="436"/>
      <c r="J149" s="436"/>
      <c r="K149" s="436"/>
      <c r="L149" s="436"/>
      <c r="M149" s="436"/>
      <c r="N149" s="436"/>
      <c r="O149" s="420"/>
    </row>
    <row r="150" spans="1:15" s="3" customFormat="1" ht="15" customHeight="1">
      <c r="A150" s="474"/>
      <c r="B150" s="29" t="s">
        <v>138</v>
      </c>
      <c r="C150" s="447"/>
      <c r="D150" s="431"/>
      <c r="E150" s="431"/>
      <c r="F150" s="431"/>
      <c r="G150" s="480"/>
      <c r="H150" s="436"/>
      <c r="I150" s="436"/>
      <c r="J150" s="436"/>
      <c r="K150" s="436"/>
      <c r="L150" s="436"/>
      <c r="M150" s="436"/>
      <c r="N150" s="436"/>
      <c r="O150" s="420"/>
    </row>
    <row r="151" spans="1:15" s="3" customFormat="1" ht="15" customHeight="1">
      <c r="A151" s="474"/>
      <c r="B151" s="29" t="s">
        <v>147</v>
      </c>
      <c r="C151" s="447"/>
      <c r="D151" s="431"/>
      <c r="E151" s="431"/>
      <c r="F151" s="431"/>
      <c r="G151" s="480"/>
      <c r="H151" s="436"/>
      <c r="I151" s="436"/>
      <c r="J151" s="436"/>
      <c r="K151" s="436"/>
      <c r="L151" s="436"/>
      <c r="M151" s="436"/>
      <c r="N151" s="436"/>
      <c r="O151" s="420"/>
    </row>
    <row r="152" spans="1:15" s="3" customFormat="1" ht="15" customHeight="1">
      <c r="A152" s="474"/>
      <c r="B152" s="29" t="s">
        <v>151</v>
      </c>
      <c r="C152" s="447"/>
      <c r="D152" s="431"/>
      <c r="E152" s="431"/>
      <c r="F152" s="431"/>
      <c r="G152" s="480"/>
      <c r="H152" s="436"/>
      <c r="I152" s="436"/>
      <c r="J152" s="436"/>
      <c r="K152" s="436"/>
      <c r="L152" s="436"/>
      <c r="M152" s="436"/>
      <c r="N152" s="436"/>
      <c r="O152" s="420"/>
    </row>
    <row r="153" spans="1:15" s="3" customFormat="1" ht="15" customHeight="1">
      <c r="A153" s="474"/>
      <c r="B153" s="29" t="s">
        <v>152</v>
      </c>
      <c r="C153" s="447"/>
      <c r="D153" s="431"/>
      <c r="E153" s="431"/>
      <c r="F153" s="431"/>
      <c r="G153" s="480"/>
      <c r="H153" s="436"/>
      <c r="I153" s="436"/>
      <c r="J153" s="436"/>
      <c r="K153" s="436"/>
      <c r="L153" s="436"/>
      <c r="M153" s="436"/>
      <c r="N153" s="436"/>
      <c r="O153" s="420"/>
    </row>
    <row r="154" spans="1:15" s="3" customFormat="1" ht="15" customHeight="1">
      <c r="A154" s="474"/>
      <c r="B154" s="29" t="s">
        <v>148</v>
      </c>
      <c r="C154" s="447"/>
      <c r="D154" s="431"/>
      <c r="E154" s="431"/>
      <c r="F154" s="431"/>
      <c r="G154" s="480"/>
      <c r="H154" s="436"/>
      <c r="I154" s="436"/>
      <c r="J154" s="436"/>
      <c r="K154" s="436"/>
      <c r="L154" s="436"/>
      <c r="M154" s="436"/>
      <c r="N154" s="436"/>
      <c r="O154" s="420"/>
    </row>
    <row r="155" spans="1:15" s="3" customFormat="1" ht="15" customHeight="1">
      <c r="A155" s="474"/>
      <c r="B155" s="29" t="s">
        <v>149</v>
      </c>
      <c r="C155" s="447"/>
      <c r="D155" s="431"/>
      <c r="E155" s="431"/>
      <c r="F155" s="431"/>
      <c r="G155" s="480"/>
      <c r="H155" s="436"/>
      <c r="I155" s="436"/>
      <c r="J155" s="436"/>
      <c r="K155" s="436"/>
      <c r="L155" s="436"/>
      <c r="M155" s="436"/>
      <c r="N155" s="436"/>
      <c r="O155" s="420"/>
    </row>
    <row r="156" spans="1:15" s="3" customFormat="1" ht="15" customHeight="1">
      <c r="A156" s="475"/>
      <c r="B156" s="29" t="s">
        <v>150</v>
      </c>
      <c r="C156" s="462"/>
      <c r="D156" s="445"/>
      <c r="E156" s="445"/>
      <c r="F156" s="445"/>
      <c r="G156" s="481"/>
      <c r="H156" s="484"/>
      <c r="I156" s="484"/>
      <c r="J156" s="484"/>
      <c r="K156" s="484"/>
      <c r="L156" s="484"/>
      <c r="M156" s="484"/>
      <c r="N156" s="484"/>
      <c r="O156" s="521"/>
    </row>
    <row r="157" spans="1:15" s="3" customFormat="1" ht="15" customHeight="1">
      <c r="A157" s="277">
        <v>389</v>
      </c>
      <c r="B157" s="82" t="s">
        <v>297</v>
      </c>
      <c r="C157" s="251" t="s">
        <v>22</v>
      </c>
      <c r="D157" s="101">
        <v>1</v>
      </c>
      <c r="E157" s="101"/>
      <c r="F157" s="101"/>
      <c r="G157" s="101">
        <v>110</v>
      </c>
      <c r="H157" s="101">
        <v>0.04</v>
      </c>
      <c r="I157" s="101">
        <v>8</v>
      </c>
      <c r="J157" s="101"/>
      <c r="K157" s="101"/>
      <c r="L157" s="101">
        <v>40</v>
      </c>
      <c r="M157" s="101"/>
      <c r="N157" s="101"/>
      <c r="O157" s="101">
        <v>0.4</v>
      </c>
    </row>
    <row r="158" spans="1:15" s="3" customFormat="1" ht="15" customHeight="1">
      <c r="A158" s="271"/>
      <c r="B158" s="106" t="s">
        <v>23</v>
      </c>
      <c r="C158" s="51"/>
      <c r="D158" s="66">
        <f>SUM(D144:D157)</f>
        <v>12.92</v>
      </c>
      <c r="E158" s="66">
        <f aca="true" t="shared" si="6" ref="E158:O158">SUM(E144:E157)</f>
        <v>10.63</v>
      </c>
      <c r="F158" s="66">
        <f t="shared" si="6"/>
        <v>36.99</v>
      </c>
      <c r="G158" s="66">
        <f t="shared" si="6"/>
        <v>406</v>
      </c>
      <c r="H158" s="66">
        <f t="shared" si="6"/>
        <v>0.21000000000000002</v>
      </c>
      <c r="I158" s="66">
        <f t="shared" si="6"/>
        <v>26.29</v>
      </c>
      <c r="J158" s="66">
        <f t="shared" si="6"/>
        <v>0.05</v>
      </c>
      <c r="K158" s="66">
        <f t="shared" si="6"/>
        <v>0.38</v>
      </c>
      <c r="L158" s="66">
        <f t="shared" si="6"/>
        <v>211.72</v>
      </c>
      <c r="M158" s="66">
        <f t="shared" si="6"/>
        <v>181.15</v>
      </c>
      <c r="N158" s="66">
        <f t="shared" si="6"/>
        <v>40.86</v>
      </c>
      <c r="O158" s="66">
        <f t="shared" si="6"/>
        <v>2.34</v>
      </c>
    </row>
    <row r="159" spans="1:15" s="3" customFormat="1" ht="15" customHeight="1">
      <c r="A159" s="271"/>
      <c r="B159" s="106"/>
      <c r="C159" s="51"/>
      <c r="D159" s="66"/>
      <c r="E159" s="66"/>
      <c r="F159" s="66"/>
      <c r="G159" s="107"/>
      <c r="H159" s="71"/>
      <c r="I159" s="71"/>
      <c r="J159" s="71"/>
      <c r="K159" s="72"/>
      <c r="L159" s="71"/>
      <c r="M159" s="72"/>
      <c r="N159" s="71"/>
      <c r="O159" s="83"/>
    </row>
    <row r="160" spans="1:15" s="3" customFormat="1" ht="15" customHeight="1">
      <c r="A160" s="280"/>
      <c r="B160" s="245" t="s">
        <v>30</v>
      </c>
      <c r="C160" s="246"/>
      <c r="D160" s="247">
        <f aca="true" t="shared" si="7" ref="D160:O160">SUM(D103,D140,D158)</f>
        <v>62.68000000000001</v>
      </c>
      <c r="E160" s="247">
        <f t="shared" si="7"/>
        <v>67.96</v>
      </c>
      <c r="F160" s="247">
        <f t="shared" si="7"/>
        <v>247.91000000000003</v>
      </c>
      <c r="G160" s="247">
        <f t="shared" si="7"/>
        <v>1972</v>
      </c>
      <c r="H160" s="247">
        <f t="shared" si="7"/>
        <v>0.8700000000000001</v>
      </c>
      <c r="I160" s="247">
        <f t="shared" si="7"/>
        <v>103.55000000000001</v>
      </c>
      <c r="J160" s="247">
        <f t="shared" si="7"/>
        <v>0.29</v>
      </c>
      <c r="K160" s="247">
        <f t="shared" si="7"/>
        <v>10.04</v>
      </c>
      <c r="L160" s="247">
        <f t="shared" si="7"/>
        <v>803.46</v>
      </c>
      <c r="M160" s="247">
        <f t="shared" si="7"/>
        <v>1019.8</v>
      </c>
      <c r="N160" s="247">
        <f t="shared" si="7"/>
        <v>316.7</v>
      </c>
      <c r="O160" s="247">
        <f t="shared" si="7"/>
        <v>10.23</v>
      </c>
    </row>
    <row r="161" spans="1:15" s="3" customFormat="1" ht="15" customHeight="1">
      <c r="A161" s="279"/>
      <c r="B161" s="8"/>
      <c r="C161" s="13"/>
      <c r="D161" s="17"/>
      <c r="E161" s="17"/>
      <c r="F161" s="17"/>
      <c r="G161" s="18"/>
      <c r="H161" s="15"/>
      <c r="I161" s="16"/>
      <c r="J161" s="16"/>
      <c r="K161" s="16"/>
      <c r="L161" s="16"/>
      <c r="M161" s="16"/>
      <c r="N161" s="16"/>
      <c r="O161" s="16"/>
    </row>
    <row r="162" spans="1:15" s="3" customFormat="1" ht="23.25">
      <c r="A162" s="279"/>
      <c r="B162" s="21" t="s">
        <v>36</v>
      </c>
      <c r="C162" s="12"/>
      <c r="D162" s="17"/>
      <c r="E162" s="17"/>
      <c r="F162" s="17"/>
      <c r="G162" s="18"/>
      <c r="H162" s="12"/>
      <c r="I162" s="12"/>
      <c r="J162" s="12"/>
      <c r="K162" s="12"/>
      <c r="L162" s="12"/>
      <c r="M162" s="12"/>
      <c r="N162" s="12"/>
      <c r="O162" s="12"/>
    </row>
    <row r="163" spans="1:15" s="3" customFormat="1" ht="15" customHeight="1">
      <c r="A163" s="453" t="s">
        <v>49</v>
      </c>
      <c r="B163" s="451" t="s">
        <v>0</v>
      </c>
      <c r="C163" s="477" t="s">
        <v>1</v>
      </c>
      <c r="D163" s="502" t="s">
        <v>2</v>
      </c>
      <c r="E163" s="503"/>
      <c r="F163" s="504"/>
      <c r="G163" s="508" t="s">
        <v>3</v>
      </c>
      <c r="H163" s="502" t="s">
        <v>4</v>
      </c>
      <c r="I163" s="503"/>
      <c r="J163" s="503"/>
      <c r="K163" s="504"/>
      <c r="L163" s="502" t="s">
        <v>5</v>
      </c>
      <c r="M163" s="503"/>
      <c r="N163" s="503"/>
      <c r="O163" s="504"/>
    </row>
    <row r="164" spans="1:15" s="3" customFormat="1" ht="32.25" customHeight="1">
      <c r="A164" s="455"/>
      <c r="B164" s="452"/>
      <c r="C164" s="478"/>
      <c r="D164" s="54" t="s">
        <v>6</v>
      </c>
      <c r="E164" s="54" t="s">
        <v>7</v>
      </c>
      <c r="F164" s="54" t="s">
        <v>8</v>
      </c>
      <c r="G164" s="509"/>
      <c r="H164" s="54" t="s">
        <v>9</v>
      </c>
      <c r="I164" s="54" t="s">
        <v>10</v>
      </c>
      <c r="J164" s="54" t="s">
        <v>11</v>
      </c>
      <c r="K164" s="55" t="s">
        <v>12</v>
      </c>
      <c r="L164" s="54" t="s">
        <v>13</v>
      </c>
      <c r="M164" s="55" t="s">
        <v>14</v>
      </c>
      <c r="N164" s="54" t="s">
        <v>15</v>
      </c>
      <c r="O164" s="56" t="s">
        <v>16</v>
      </c>
    </row>
    <row r="165" spans="1:15" s="3" customFormat="1" ht="15" customHeight="1">
      <c r="A165" s="206"/>
      <c r="B165" s="24" t="s">
        <v>18</v>
      </c>
      <c r="C165" s="61"/>
      <c r="D165" s="62"/>
      <c r="E165" s="62"/>
      <c r="F165" s="62"/>
      <c r="G165" s="63"/>
      <c r="H165" s="317"/>
      <c r="I165" s="156"/>
      <c r="J165" s="156"/>
      <c r="K165" s="158"/>
      <c r="L165" s="156"/>
      <c r="M165" s="158"/>
      <c r="N165" s="156"/>
      <c r="O165" s="84"/>
    </row>
    <row r="166" spans="1:15" s="3" customFormat="1" ht="15" customHeight="1">
      <c r="A166" s="174"/>
      <c r="B166" s="318"/>
      <c r="C166" s="96"/>
      <c r="D166" s="97"/>
      <c r="E166" s="97"/>
      <c r="F166" s="97"/>
      <c r="G166" s="98"/>
      <c r="H166" s="319"/>
      <c r="I166" s="99"/>
      <c r="J166" s="99"/>
      <c r="K166" s="99"/>
      <c r="L166" s="99"/>
      <c r="M166" s="99"/>
      <c r="N166" s="99"/>
      <c r="O166" s="99"/>
    </row>
    <row r="167" spans="1:15" s="3" customFormat="1" ht="15" customHeight="1">
      <c r="A167" s="473">
        <v>14</v>
      </c>
      <c r="B167" s="104" t="s">
        <v>592</v>
      </c>
      <c r="C167" s="447" t="s">
        <v>186</v>
      </c>
      <c r="D167" s="431">
        <v>0.1</v>
      </c>
      <c r="E167" s="431">
        <v>16.5</v>
      </c>
      <c r="F167" s="431">
        <v>0.16</v>
      </c>
      <c r="G167" s="431">
        <v>150</v>
      </c>
      <c r="H167" s="431"/>
      <c r="I167" s="431"/>
      <c r="J167" s="431">
        <v>0.12</v>
      </c>
      <c r="K167" s="431">
        <v>0.2</v>
      </c>
      <c r="L167" s="431">
        <v>2.4</v>
      </c>
      <c r="M167" s="431">
        <v>3.8</v>
      </c>
      <c r="N167" s="431"/>
      <c r="O167" s="431">
        <v>0.04</v>
      </c>
    </row>
    <row r="168" spans="1:15" s="3" customFormat="1" ht="15" customHeight="1">
      <c r="A168" s="494"/>
      <c r="B168" s="104" t="s">
        <v>584</v>
      </c>
      <c r="C168" s="447"/>
      <c r="D168" s="431"/>
      <c r="E168" s="431"/>
      <c r="F168" s="431"/>
      <c r="G168" s="431"/>
      <c r="H168" s="431"/>
      <c r="I168" s="431"/>
      <c r="J168" s="431"/>
      <c r="K168" s="431"/>
      <c r="L168" s="431"/>
      <c r="M168" s="431"/>
      <c r="N168" s="431"/>
      <c r="O168" s="431"/>
    </row>
    <row r="169" spans="1:26" s="3" customFormat="1" ht="15" customHeight="1">
      <c r="A169" s="494"/>
      <c r="B169" s="77"/>
      <c r="C169" s="447"/>
      <c r="D169" s="431"/>
      <c r="E169" s="431"/>
      <c r="F169" s="431"/>
      <c r="G169" s="431"/>
      <c r="H169" s="431"/>
      <c r="I169" s="431"/>
      <c r="J169" s="431"/>
      <c r="K169" s="431"/>
      <c r="L169" s="431"/>
      <c r="M169" s="431"/>
      <c r="N169" s="431"/>
      <c r="O169" s="431"/>
      <c r="S169" s="5"/>
      <c r="T169" s="5"/>
      <c r="U169" s="5"/>
      <c r="V169" s="5"/>
      <c r="W169" s="5"/>
      <c r="X169" s="5"/>
      <c r="Y169" s="5"/>
      <c r="Z169" s="5"/>
    </row>
    <row r="170" spans="1:26" s="3" customFormat="1" ht="15" customHeight="1">
      <c r="A170" s="495"/>
      <c r="B170" s="77"/>
      <c r="C170" s="448"/>
      <c r="D170" s="432"/>
      <c r="E170" s="432"/>
      <c r="F170" s="432"/>
      <c r="G170" s="432"/>
      <c r="H170" s="432"/>
      <c r="I170" s="432"/>
      <c r="J170" s="432"/>
      <c r="K170" s="432"/>
      <c r="L170" s="432"/>
      <c r="M170" s="432"/>
      <c r="N170" s="432"/>
      <c r="O170" s="432"/>
      <c r="S170" s="5"/>
      <c r="T170" s="5"/>
      <c r="U170" s="5"/>
      <c r="V170" s="5"/>
      <c r="W170" s="5"/>
      <c r="X170" s="5"/>
      <c r="Y170" s="5"/>
      <c r="Z170" s="5"/>
    </row>
    <row r="171" spans="1:26" s="3" customFormat="1" ht="15" customHeight="1">
      <c r="A171" s="454">
        <v>171</v>
      </c>
      <c r="B171" s="104" t="s">
        <v>105</v>
      </c>
      <c r="C171" s="446" t="s">
        <v>27</v>
      </c>
      <c r="D171" s="430">
        <v>8.75</v>
      </c>
      <c r="E171" s="430">
        <v>6.62</v>
      </c>
      <c r="F171" s="430">
        <v>43.07</v>
      </c>
      <c r="G171" s="485">
        <v>27</v>
      </c>
      <c r="H171" s="435">
        <v>0.29</v>
      </c>
      <c r="I171" s="435"/>
      <c r="J171" s="435">
        <v>0.03</v>
      </c>
      <c r="K171" s="435">
        <v>0.02</v>
      </c>
      <c r="L171" s="435">
        <v>17.24</v>
      </c>
      <c r="M171" s="435">
        <v>207.47</v>
      </c>
      <c r="N171" s="419">
        <v>138.75</v>
      </c>
      <c r="O171" s="488">
        <v>4.67</v>
      </c>
      <c r="S171" s="186"/>
      <c r="T171" s="5"/>
      <c r="U171" s="5"/>
      <c r="V171" s="5"/>
      <c r="W171" s="5"/>
      <c r="X171" s="5"/>
      <c r="Y171" s="5"/>
      <c r="Z171" s="5"/>
    </row>
    <row r="172" spans="1:26" s="3" customFormat="1" ht="15" customHeight="1">
      <c r="A172" s="463"/>
      <c r="B172" s="162" t="s">
        <v>224</v>
      </c>
      <c r="C172" s="447"/>
      <c r="D172" s="431"/>
      <c r="E172" s="431"/>
      <c r="F172" s="431"/>
      <c r="G172" s="480"/>
      <c r="H172" s="436"/>
      <c r="I172" s="436"/>
      <c r="J172" s="436"/>
      <c r="K172" s="436"/>
      <c r="L172" s="436"/>
      <c r="M172" s="436"/>
      <c r="N172" s="420"/>
      <c r="O172" s="489"/>
      <c r="S172" s="186"/>
      <c r="T172" s="12"/>
      <c r="U172" s="16"/>
      <c r="V172" s="16"/>
      <c r="W172" s="94"/>
      <c r="X172" s="94"/>
      <c r="Y172" s="94"/>
      <c r="Z172" s="5"/>
    </row>
    <row r="173" spans="1:26" s="3" customFormat="1" ht="15" customHeight="1">
      <c r="A173" s="463"/>
      <c r="B173" s="162" t="s">
        <v>220</v>
      </c>
      <c r="C173" s="447"/>
      <c r="D173" s="431"/>
      <c r="E173" s="431"/>
      <c r="F173" s="431"/>
      <c r="G173" s="480"/>
      <c r="H173" s="436"/>
      <c r="I173" s="436"/>
      <c r="J173" s="436"/>
      <c r="K173" s="436"/>
      <c r="L173" s="436"/>
      <c r="M173" s="436"/>
      <c r="N173" s="420"/>
      <c r="O173" s="489"/>
      <c r="S173" s="186"/>
      <c r="T173" s="12"/>
      <c r="U173" s="16"/>
      <c r="V173" s="16"/>
      <c r="W173" s="94"/>
      <c r="X173" s="94"/>
      <c r="Y173" s="94"/>
      <c r="Z173" s="5"/>
    </row>
    <row r="174" spans="1:26" s="3" customFormat="1" ht="15" customHeight="1">
      <c r="A174" s="464"/>
      <c r="B174" s="162" t="s">
        <v>225</v>
      </c>
      <c r="C174" s="448"/>
      <c r="D174" s="432"/>
      <c r="E174" s="432"/>
      <c r="F174" s="432"/>
      <c r="G174" s="486"/>
      <c r="H174" s="437"/>
      <c r="I174" s="437"/>
      <c r="J174" s="437"/>
      <c r="K174" s="437"/>
      <c r="L174" s="437"/>
      <c r="M174" s="437"/>
      <c r="N174" s="520"/>
      <c r="O174" s="516"/>
      <c r="S174" s="186"/>
      <c r="T174" s="12"/>
      <c r="U174" s="16"/>
      <c r="V174" s="16"/>
      <c r="W174" s="94"/>
      <c r="X174" s="94"/>
      <c r="Y174" s="94"/>
      <c r="Z174" s="5"/>
    </row>
    <row r="175" spans="1:15" s="3" customFormat="1" ht="15" customHeight="1">
      <c r="A175" s="473">
        <v>348</v>
      </c>
      <c r="B175" s="29" t="s">
        <v>46</v>
      </c>
      <c r="C175" s="446" t="s">
        <v>22</v>
      </c>
      <c r="D175" s="430">
        <v>1.3</v>
      </c>
      <c r="E175" s="430"/>
      <c r="F175" s="430">
        <v>23.73</v>
      </c>
      <c r="G175" s="485">
        <v>96</v>
      </c>
      <c r="H175" s="435">
        <v>0.02</v>
      </c>
      <c r="I175" s="435">
        <v>1</v>
      </c>
      <c r="J175" s="435"/>
      <c r="K175" s="435">
        <v>0.12</v>
      </c>
      <c r="L175" s="435">
        <v>40.2</v>
      </c>
      <c r="M175" s="435">
        <v>36.5</v>
      </c>
      <c r="N175" s="435">
        <v>26.25</v>
      </c>
      <c r="O175" s="419">
        <v>0.83</v>
      </c>
    </row>
    <row r="176" spans="1:15" s="3" customFormat="1" ht="15" customHeight="1">
      <c r="A176" s="494"/>
      <c r="B176" s="29" t="s">
        <v>530</v>
      </c>
      <c r="C176" s="447"/>
      <c r="D176" s="431"/>
      <c r="E176" s="431"/>
      <c r="F176" s="431"/>
      <c r="G176" s="480"/>
      <c r="H176" s="436"/>
      <c r="I176" s="436"/>
      <c r="J176" s="436"/>
      <c r="K176" s="436"/>
      <c r="L176" s="436"/>
      <c r="M176" s="436"/>
      <c r="N176" s="436"/>
      <c r="O176" s="420"/>
    </row>
    <row r="177" spans="1:15" s="3" customFormat="1" ht="15" customHeight="1">
      <c r="A177" s="494"/>
      <c r="B177" s="29" t="s">
        <v>529</v>
      </c>
      <c r="C177" s="447"/>
      <c r="D177" s="431"/>
      <c r="E177" s="431"/>
      <c r="F177" s="431"/>
      <c r="G177" s="480"/>
      <c r="H177" s="436"/>
      <c r="I177" s="436"/>
      <c r="J177" s="436"/>
      <c r="K177" s="436"/>
      <c r="L177" s="436"/>
      <c r="M177" s="436"/>
      <c r="N177" s="436"/>
      <c r="O177" s="420"/>
    </row>
    <row r="178" spans="1:15" s="3" customFormat="1" ht="15" customHeight="1">
      <c r="A178" s="495"/>
      <c r="B178" s="29"/>
      <c r="C178" s="447"/>
      <c r="D178" s="431"/>
      <c r="E178" s="431"/>
      <c r="F178" s="431"/>
      <c r="G178" s="480"/>
      <c r="H178" s="436"/>
      <c r="I178" s="436"/>
      <c r="J178" s="436"/>
      <c r="K178" s="436"/>
      <c r="L178" s="436"/>
      <c r="M178" s="436"/>
      <c r="N178" s="436"/>
      <c r="O178" s="420"/>
    </row>
    <row r="179" spans="1:15" s="3" customFormat="1" ht="15" customHeight="1">
      <c r="A179" s="273" t="s">
        <v>635</v>
      </c>
      <c r="B179" s="29" t="s">
        <v>99</v>
      </c>
      <c r="C179" s="39" t="s">
        <v>129</v>
      </c>
      <c r="D179" s="35">
        <v>2.28</v>
      </c>
      <c r="E179" s="35">
        <v>0.24</v>
      </c>
      <c r="F179" s="35">
        <v>14.76</v>
      </c>
      <c r="G179" s="36">
        <v>70.5</v>
      </c>
      <c r="H179" s="37">
        <v>0.03</v>
      </c>
      <c r="I179" s="37"/>
      <c r="J179" s="37"/>
      <c r="K179" s="38">
        <v>0.33</v>
      </c>
      <c r="L179" s="37">
        <v>6</v>
      </c>
      <c r="M179" s="38">
        <v>19.5</v>
      </c>
      <c r="N179" s="38">
        <v>4.2</v>
      </c>
      <c r="O179" s="99">
        <v>0.33</v>
      </c>
    </row>
    <row r="180" spans="1:15" s="3" customFormat="1" ht="15" customHeight="1">
      <c r="A180" s="273" t="s">
        <v>635</v>
      </c>
      <c r="B180" s="29" t="s">
        <v>126</v>
      </c>
      <c r="C180" s="39" t="s">
        <v>186</v>
      </c>
      <c r="D180" s="35">
        <v>1.52</v>
      </c>
      <c r="E180" s="35">
        <v>0.16</v>
      </c>
      <c r="F180" s="35">
        <v>9.84</v>
      </c>
      <c r="G180" s="36">
        <v>47</v>
      </c>
      <c r="H180" s="38">
        <v>0.02</v>
      </c>
      <c r="I180" s="38"/>
      <c r="J180" s="38"/>
      <c r="K180" s="38">
        <v>0.22</v>
      </c>
      <c r="L180" s="38">
        <v>4</v>
      </c>
      <c r="M180" s="38">
        <v>13</v>
      </c>
      <c r="N180" s="38">
        <v>2.8</v>
      </c>
      <c r="O180" s="99">
        <v>0.22</v>
      </c>
    </row>
    <row r="181" spans="1:15" s="3" customFormat="1" ht="15" customHeight="1">
      <c r="A181" s="274">
        <v>338</v>
      </c>
      <c r="B181" s="29" t="s">
        <v>316</v>
      </c>
      <c r="C181" s="51" t="s">
        <v>27</v>
      </c>
      <c r="D181" s="52">
        <v>0.6</v>
      </c>
      <c r="E181" s="52">
        <v>0.6</v>
      </c>
      <c r="F181" s="52">
        <v>13.5</v>
      </c>
      <c r="G181" s="53">
        <v>71</v>
      </c>
      <c r="H181" s="71">
        <v>0.05</v>
      </c>
      <c r="I181" s="71">
        <v>15</v>
      </c>
      <c r="J181" s="71"/>
      <c r="K181" s="72">
        <v>0.3</v>
      </c>
      <c r="L181" s="71">
        <v>24</v>
      </c>
      <c r="M181" s="72">
        <v>16.5</v>
      </c>
      <c r="N181" s="72">
        <v>13.5</v>
      </c>
      <c r="O181" s="99">
        <v>3.3</v>
      </c>
    </row>
    <row r="182" spans="1:15" s="3" customFormat="1" ht="15" customHeight="1">
      <c r="A182" s="274"/>
      <c r="B182" s="25" t="s">
        <v>23</v>
      </c>
      <c r="C182" s="39"/>
      <c r="D182" s="40">
        <f aca="true" t="shared" si="8" ref="D182:O182">SUM(D166:D181)</f>
        <v>14.549999999999999</v>
      </c>
      <c r="E182" s="40">
        <f t="shared" si="8"/>
        <v>24.12</v>
      </c>
      <c r="F182" s="40">
        <f t="shared" si="8"/>
        <v>105.06</v>
      </c>
      <c r="G182" s="40">
        <f t="shared" si="8"/>
        <v>461.5</v>
      </c>
      <c r="H182" s="40">
        <f t="shared" si="8"/>
        <v>0.41</v>
      </c>
      <c r="I182" s="40">
        <f t="shared" si="8"/>
        <v>16</v>
      </c>
      <c r="J182" s="40">
        <f t="shared" si="8"/>
        <v>0.15</v>
      </c>
      <c r="K182" s="40">
        <f t="shared" si="8"/>
        <v>1.19</v>
      </c>
      <c r="L182" s="40">
        <f t="shared" si="8"/>
        <v>93.84</v>
      </c>
      <c r="M182" s="40">
        <f t="shared" si="8"/>
        <v>296.77</v>
      </c>
      <c r="N182" s="40">
        <f t="shared" si="8"/>
        <v>185.5</v>
      </c>
      <c r="O182" s="40">
        <f t="shared" si="8"/>
        <v>9.39</v>
      </c>
    </row>
    <row r="183" spans="1:22" s="3" customFormat="1" ht="15" customHeight="1">
      <c r="A183" s="274"/>
      <c r="B183" s="29"/>
      <c r="C183" s="39"/>
      <c r="D183" s="35"/>
      <c r="E183" s="35"/>
      <c r="F183" s="35"/>
      <c r="G183" s="36"/>
      <c r="H183" s="37"/>
      <c r="I183" s="37"/>
      <c r="J183" s="37"/>
      <c r="K183" s="38"/>
      <c r="L183" s="37"/>
      <c r="M183" s="38"/>
      <c r="N183" s="37"/>
      <c r="O183" s="74"/>
      <c r="S183" s="5"/>
      <c r="T183" s="5"/>
      <c r="U183" s="5"/>
      <c r="V183" s="5"/>
    </row>
    <row r="184" spans="1:22" s="3" customFormat="1" ht="15" customHeight="1">
      <c r="A184" s="275"/>
      <c r="B184" s="25" t="s">
        <v>24</v>
      </c>
      <c r="C184" s="39"/>
      <c r="D184" s="35"/>
      <c r="E184" s="35"/>
      <c r="F184" s="35"/>
      <c r="G184" s="36"/>
      <c r="H184" s="37"/>
      <c r="I184" s="37"/>
      <c r="J184" s="37"/>
      <c r="K184" s="38"/>
      <c r="L184" s="37"/>
      <c r="M184" s="38"/>
      <c r="N184" s="37"/>
      <c r="O184" s="74"/>
      <c r="S184" s="5"/>
      <c r="T184" s="5"/>
      <c r="U184" s="5"/>
      <c r="V184" s="5"/>
    </row>
    <row r="185" spans="1:22" s="3" customFormat="1" ht="15" customHeight="1">
      <c r="A185" s="129"/>
      <c r="B185" s="25"/>
      <c r="C185" s="51"/>
      <c r="D185" s="52"/>
      <c r="E185" s="52"/>
      <c r="F185" s="52"/>
      <c r="G185" s="53"/>
      <c r="H185" s="71"/>
      <c r="I185" s="71"/>
      <c r="J185" s="71"/>
      <c r="K185" s="72"/>
      <c r="L185" s="71"/>
      <c r="M185" s="72"/>
      <c r="N185" s="71"/>
      <c r="O185" s="83"/>
      <c r="S185" s="5"/>
      <c r="T185" s="5"/>
      <c r="U185" s="5"/>
      <c r="V185" s="5"/>
    </row>
    <row r="186" spans="1:22" s="3" customFormat="1" ht="15" customHeight="1">
      <c r="A186" s="547">
        <v>82</v>
      </c>
      <c r="B186" s="95" t="s">
        <v>216</v>
      </c>
      <c r="C186" s="526" t="s">
        <v>26</v>
      </c>
      <c r="D186" s="430">
        <v>1.96</v>
      </c>
      <c r="E186" s="430">
        <v>5.75</v>
      </c>
      <c r="F186" s="430">
        <v>10.83</v>
      </c>
      <c r="G186" s="485">
        <v>103</v>
      </c>
      <c r="H186" s="435">
        <v>0.05</v>
      </c>
      <c r="I186" s="435">
        <v>10.32</v>
      </c>
      <c r="J186" s="435">
        <v>0.01</v>
      </c>
      <c r="K186" s="435">
        <v>2.42</v>
      </c>
      <c r="L186" s="435">
        <v>38.9</v>
      </c>
      <c r="M186" s="435">
        <v>56.05</v>
      </c>
      <c r="N186" s="435">
        <v>26.7</v>
      </c>
      <c r="O186" s="419">
        <v>1.21</v>
      </c>
      <c r="S186" s="5"/>
      <c r="T186" s="5"/>
      <c r="U186" s="5"/>
      <c r="V186" s="5"/>
    </row>
    <row r="187" spans="1:22" s="3" customFormat="1" ht="15" customHeight="1">
      <c r="A187" s="551"/>
      <c r="B187" s="95" t="s">
        <v>84</v>
      </c>
      <c r="C187" s="527"/>
      <c r="D187" s="431"/>
      <c r="E187" s="431"/>
      <c r="F187" s="431"/>
      <c r="G187" s="480"/>
      <c r="H187" s="436"/>
      <c r="I187" s="436"/>
      <c r="J187" s="436"/>
      <c r="K187" s="436"/>
      <c r="L187" s="436"/>
      <c r="M187" s="436"/>
      <c r="N187" s="436"/>
      <c r="O187" s="420"/>
      <c r="S187" s="5"/>
      <c r="T187" s="5"/>
      <c r="U187" s="5"/>
      <c r="V187" s="5"/>
    </row>
    <row r="188" spans="1:22" s="3" customFormat="1" ht="15" customHeight="1">
      <c r="A188" s="551"/>
      <c r="B188" s="95" t="s">
        <v>85</v>
      </c>
      <c r="C188" s="527"/>
      <c r="D188" s="431"/>
      <c r="E188" s="431"/>
      <c r="F188" s="431"/>
      <c r="G188" s="480"/>
      <c r="H188" s="436"/>
      <c r="I188" s="436"/>
      <c r="J188" s="436"/>
      <c r="K188" s="436"/>
      <c r="L188" s="436"/>
      <c r="M188" s="436"/>
      <c r="N188" s="436"/>
      <c r="O188" s="420"/>
      <c r="S188" s="5"/>
      <c r="T188" s="5"/>
      <c r="U188" s="5"/>
      <c r="V188" s="5"/>
    </row>
    <row r="189" spans="1:22" s="3" customFormat="1" ht="15" customHeight="1">
      <c r="A189" s="551"/>
      <c r="B189" s="95" t="s">
        <v>107</v>
      </c>
      <c r="C189" s="527"/>
      <c r="D189" s="431"/>
      <c r="E189" s="431"/>
      <c r="F189" s="431"/>
      <c r="G189" s="480"/>
      <c r="H189" s="436"/>
      <c r="I189" s="436"/>
      <c r="J189" s="436"/>
      <c r="K189" s="436"/>
      <c r="L189" s="436"/>
      <c r="M189" s="436"/>
      <c r="N189" s="436"/>
      <c r="O189" s="420"/>
      <c r="S189" s="5"/>
      <c r="T189" s="5"/>
      <c r="U189" s="5"/>
      <c r="V189" s="5"/>
    </row>
    <row r="190" spans="1:22" s="3" customFormat="1" ht="15" customHeight="1">
      <c r="A190" s="551"/>
      <c r="B190" s="95" t="s">
        <v>213</v>
      </c>
      <c r="C190" s="527"/>
      <c r="D190" s="431"/>
      <c r="E190" s="431"/>
      <c r="F190" s="431"/>
      <c r="G190" s="480"/>
      <c r="H190" s="436"/>
      <c r="I190" s="436"/>
      <c r="J190" s="436"/>
      <c r="K190" s="436"/>
      <c r="L190" s="436"/>
      <c r="M190" s="436"/>
      <c r="N190" s="436"/>
      <c r="O190" s="420"/>
      <c r="S190" s="5"/>
      <c r="T190" s="5"/>
      <c r="U190" s="5"/>
      <c r="V190" s="5"/>
    </row>
    <row r="191" spans="1:15" s="3" customFormat="1" ht="15" customHeight="1">
      <c r="A191" s="551"/>
      <c r="B191" s="95" t="s">
        <v>101</v>
      </c>
      <c r="C191" s="527"/>
      <c r="D191" s="431"/>
      <c r="E191" s="431"/>
      <c r="F191" s="431"/>
      <c r="G191" s="480"/>
      <c r="H191" s="436"/>
      <c r="I191" s="436"/>
      <c r="J191" s="436"/>
      <c r="K191" s="436"/>
      <c r="L191" s="436"/>
      <c r="M191" s="436"/>
      <c r="N191" s="436"/>
      <c r="O191" s="420"/>
    </row>
    <row r="192" spans="1:22" s="3" customFormat="1" ht="15" customHeight="1">
      <c r="A192" s="551"/>
      <c r="B192" s="95" t="s">
        <v>282</v>
      </c>
      <c r="C192" s="527"/>
      <c r="D192" s="431"/>
      <c r="E192" s="431"/>
      <c r="F192" s="431"/>
      <c r="G192" s="480"/>
      <c r="H192" s="436"/>
      <c r="I192" s="436"/>
      <c r="J192" s="436"/>
      <c r="K192" s="436"/>
      <c r="L192" s="436"/>
      <c r="M192" s="436"/>
      <c r="N192" s="436"/>
      <c r="O192" s="420"/>
      <c r="R192" s="5"/>
      <c r="S192" s="186"/>
      <c r="T192" s="5"/>
      <c r="U192" s="5"/>
      <c r="V192" s="5"/>
    </row>
    <row r="193" spans="1:22" s="3" customFormat="1" ht="15" customHeight="1">
      <c r="A193" s="551"/>
      <c r="B193" s="95" t="s">
        <v>86</v>
      </c>
      <c r="C193" s="527"/>
      <c r="D193" s="431"/>
      <c r="E193" s="431"/>
      <c r="F193" s="431"/>
      <c r="G193" s="480"/>
      <c r="H193" s="436"/>
      <c r="I193" s="436"/>
      <c r="J193" s="436"/>
      <c r="K193" s="436"/>
      <c r="L193" s="436"/>
      <c r="M193" s="436"/>
      <c r="N193" s="436"/>
      <c r="O193" s="420"/>
      <c r="R193" s="5"/>
      <c r="S193" s="186"/>
      <c r="T193" s="5"/>
      <c r="U193" s="5"/>
      <c r="V193" s="5"/>
    </row>
    <row r="194" spans="1:22" s="3" customFormat="1" ht="15" customHeight="1">
      <c r="A194" s="551"/>
      <c r="B194" s="95" t="s">
        <v>108</v>
      </c>
      <c r="C194" s="527"/>
      <c r="D194" s="431"/>
      <c r="E194" s="431"/>
      <c r="F194" s="431"/>
      <c r="G194" s="480"/>
      <c r="H194" s="436"/>
      <c r="I194" s="436"/>
      <c r="J194" s="436"/>
      <c r="K194" s="436"/>
      <c r="L194" s="436"/>
      <c r="M194" s="436"/>
      <c r="N194" s="436"/>
      <c r="O194" s="420"/>
      <c r="R194" s="5"/>
      <c r="S194" s="186"/>
      <c r="T194" s="5"/>
      <c r="U194" s="5"/>
      <c r="V194" s="5"/>
    </row>
    <row r="195" spans="1:22" s="3" customFormat="1" ht="15" customHeight="1">
      <c r="A195" s="551"/>
      <c r="B195" s="95" t="s">
        <v>88</v>
      </c>
      <c r="C195" s="527"/>
      <c r="D195" s="431"/>
      <c r="E195" s="431"/>
      <c r="F195" s="431"/>
      <c r="G195" s="480"/>
      <c r="H195" s="436"/>
      <c r="I195" s="436"/>
      <c r="J195" s="436"/>
      <c r="K195" s="436"/>
      <c r="L195" s="436"/>
      <c r="M195" s="436"/>
      <c r="N195" s="436"/>
      <c r="O195" s="420"/>
      <c r="R195" s="5"/>
      <c r="S195" s="186"/>
      <c r="T195" s="5"/>
      <c r="U195" s="5"/>
      <c r="V195" s="5"/>
    </row>
    <row r="196" spans="1:22" s="3" customFormat="1" ht="15" customHeight="1" hidden="1">
      <c r="A196" s="551"/>
      <c r="B196" s="29"/>
      <c r="C196" s="527"/>
      <c r="D196" s="431"/>
      <c r="E196" s="431"/>
      <c r="F196" s="431"/>
      <c r="G196" s="480"/>
      <c r="H196" s="436"/>
      <c r="I196" s="436"/>
      <c r="J196" s="436"/>
      <c r="K196" s="436"/>
      <c r="L196" s="436"/>
      <c r="M196" s="436"/>
      <c r="N196" s="436"/>
      <c r="O196" s="420"/>
      <c r="R196" s="5"/>
      <c r="S196" s="186"/>
      <c r="T196" s="16"/>
      <c r="U196" s="16"/>
      <c r="V196" s="16"/>
    </row>
    <row r="197" spans="1:22" s="3" customFormat="1" ht="15" customHeight="1" hidden="1">
      <c r="A197" s="552"/>
      <c r="B197" s="29"/>
      <c r="C197" s="528"/>
      <c r="D197" s="432"/>
      <c r="E197" s="432"/>
      <c r="F197" s="432"/>
      <c r="G197" s="486"/>
      <c r="H197" s="437"/>
      <c r="I197" s="437"/>
      <c r="J197" s="437"/>
      <c r="K197" s="437"/>
      <c r="L197" s="437"/>
      <c r="M197" s="437"/>
      <c r="N197" s="437"/>
      <c r="O197" s="521"/>
      <c r="R197" s="5"/>
      <c r="S197" s="186"/>
      <c r="T197" s="5"/>
      <c r="U197" s="5"/>
      <c r="V197" s="5"/>
    </row>
    <row r="198" spans="1:22" s="3" customFormat="1" ht="15" customHeight="1">
      <c r="A198" s="468">
        <v>309</v>
      </c>
      <c r="B198" s="95" t="s">
        <v>209</v>
      </c>
      <c r="C198" s="465" t="s">
        <v>27</v>
      </c>
      <c r="D198" s="430">
        <v>5.48</v>
      </c>
      <c r="E198" s="430">
        <v>4.98</v>
      </c>
      <c r="F198" s="430">
        <v>34.88</v>
      </c>
      <c r="G198" s="485">
        <v>212</v>
      </c>
      <c r="H198" s="435">
        <v>0.12</v>
      </c>
      <c r="I198" s="435"/>
      <c r="J198" s="435">
        <v>0.03</v>
      </c>
      <c r="K198" s="435">
        <v>0.02</v>
      </c>
      <c r="L198" s="435">
        <v>40.95</v>
      </c>
      <c r="M198" s="435">
        <v>60.06</v>
      </c>
      <c r="N198" s="435">
        <v>24.59</v>
      </c>
      <c r="O198" s="419">
        <v>0.99</v>
      </c>
      <c r="R198" s="5"/>
      <c r="S198" s="186"/>
      <c r="T198" s="16"/>
      <c r="U198" s="16"/>
      <c r="V198" s="16"/>
    </row>
    <row r="199" spans="1:22" s="3" customFormat="1" ht="15" customHeight="1">
      <c r="A199" s="463"/>
      <c r="B199" s="95" t="s">
        <v>236</v>
      </c>
      <c r="C199" s="466"/>
      <c r="D199" s="431"/>
      <c r="E199" s="431"/>
      <c r="F199" s="431"/>
      <c r="G199" s="480"/>
      <c r="H199" s="436"/>
      <c r="I199" s="436"/>
      <c r="J199" s="436"/>
      <c r="K199" s="436"/>
      <c r="L199" s="436"/>
      <c r="M199" s="436"/>
      <c r="N199" s="436"/>
      <c r="O199" s="420"/>
      <c r="R199" s="5"/>
      <c r="S199" s="186"/>
      <c r="T199" s="12"/>
      <c r="U199" s="12"/>
      <c r="V199" s="12"/>
    </row>
    <row r="200" spans="1:22" s="3" customFormat="1" ht="15" customHeight="1">
      <c r="A200" s="463"/>
      <c r="B200" s="95" t="s">
        <v>220</v>
      </c>
      <c r="C200" s="466"/>
      <c r="D200" s="431"/>
      <c r="E200" s="431"/>
      <c r="F200" s="431"/>
      <c r="G200" s="480"/>
      <c r="H200" s="436"/>
      <c r="I200" s="436"/>
      <c r="J200" s="436"/>
      <c r="K200" s="436"/>
      <c r="L200" s="436"/>
      <c r="M200" s="436"/>
      <c r="N200" s="436"/>
      <c r="O200" s="420"/>
      <c r="R200" s="5"/>
      <c r="S200" s="186"/>
      <c r="T200" s="12"/>
      <c r="U200" s="12"/>
      <c r="V200" s="12"/>
    </row>
    <row r="201" spans="1:15" s="3" customFormat="1" ht="15" customHeight="1">
      <c r="A201" s="464"/>
      <c r="B201" s="95" t="s">
        <v>221</v>
      </c>
      <c r="C201" s="467"/>
      <c r="D201" s="445"/>
      <c r="E201" s="445"/>
      <c r="F201" s="445"/>
      <c r="G201" s="481"/>
      <c r="H201" s="484"/>
      <c r="I201" s="484"/>
      <c r="J201" s="484"/>
      <c r="K201" s="484"/>
      <c r="L201" s="484"/>
      <c r="M201" s="484"/>
      <c r="N201" s="484"/>
      <c r="O201" s="521"/>
    </row>
    <row r="202" spans="1:15" s="3" customFormat="1" ht="15" customHeight="1">
      <c r="A202" s="530">
        <v>250</v>
      </c>
      <c r="B202" s="29" t="s">
        <v>43</v>
      </c>
      <c r="C202" s="446" t="s">
        <v>115</v>
      </c>
      <c r="D202" s="430">
        <v>17.55</v>
      </c>
      <c r="E202" s="430">
        <v>12.4</v>
      </c>
      <c r="F202" s="430">
        <v>5.68</v>
      </c>
      <c r="G202" s="485">
        <v>205</v>
      </c>
      <c r="H202" s="435">
        <v>0.12</v>
      </c>
      <c r="I202" s="435">
        <v>2.46</v>
      </c>
      <c r="J202" s="435">
        <v>0.07</v>
      </c>
      <c r="K202" s="435">
        <v>0.04</v>
      </c>
      <c r="L202" s="435">
        <v>39.81</v>
      </c>
      <c r="M202" s="435">
        <v>203.5</v>
      </c>
      <c r="N202" s="435">
        <v>30.9</v>
      </c>
      <c r="O202" s="529">
        <v>1.94</v>
      </c>
    </row>
    <row r="203" spans="1:15" s="3" customFormat="1" ht="15" customHeight="1">
      <c r="A203" s="474"/>
      <c r="B203" s="29" t="s">
        <v>110</v>
      </c>
      <c r="C203" s="447"/>
      <c r="D203" s="431"/>
      <c r="E203" s="431"/>
      <c r="F203" s="431"/>
      <c r="G203" s="480"/>
      <c r="H203" s="436"/>
      <c r="I203" s="436"/>
      <c r="J203" s="436"/>
      <c r="K203" s="436"/>
      <c r="L203" s="436"/>
      <c r="M203" s="436"/>
      <c r="N203" s="436"/>
      <c r="O203" s="420"/>
    </row>
    <row r="204" spans="1:15" s="3" customFormat="1" ht="15" customHeight="1">
      <c r="A204" s="474"/>
      <c r="B204" s="29" t="s">
        <v>111</v>
      </c>
      <c r="C204" s="447"/>
      <c r="D204" s="431"/>
      <c r="E204" s="431"/>
      <c r="F204" s="431"/>
      <c r="G204" s="480"/>
      <c r="H204" s="436"/>
      <c r="I204" s="436"/>
      <c r="J204" s="436"/>
      <c r="K204" s="436"/>
      <c r="L204" s="436"/>
      <c r="M204" s="436"/>
      <c r="N204" s="436"/>
      <c r="O204" s="420"/>
    </row>
    <row r="205" spans="1:15" s="3" customFormat="1" ht="15" customHeight="1">
      <c r="A205" s="474"/>
      <c r="B205" s="29" t="s">
        <v>112</v>
      </c>
      <c r="C205" s="447"/>
      <c r="D205" s="431"/>
      <c r="E205" s="431"/>
      <c r="F205" s="431"/>
      <c r="G205" s="480"/>
      <c r="H205" s="436"/>
      <c r="I205" s="436"/>
      <c r="J205" s="436"/>
      <c r="K205" s="436"/>
      <c r="L205" s="436"/>
      <c r="M205" s="436"/>
      <c r="N205" s="436"/>
      <c r="O205" s="420"/>
    </row>
    <row r="206" spans="1:15" s="3" customFormat="1" ht="15" customHeight="1">
      <c r="A206" s="474"/>
      <c r="B206" s="29" t="s">
        <v>113</v>
      </c>
      <c r="C206" s="447"/>
      <c r="D206" s="431"/>
      <c r="E206" s="431"/>
      <c r="F206" s="431"/>
      <c r="G206" s="480"/>
      <c r="H206" s="436"/>
      <c r="I206" s="436"/>
      <c r="J206" s="436"/>
      <c r="K206" s="436"/>
      <c r="L206" s="436"/>
      <c r="M206" s="436"/>
      <c r="N206" s="436"/>
      <c r="O206" s="420"/>
    </row>
    <row r="207" spans="1:15" s="3" customFormat="1" ht="15" customHeight="1">
      <c r="A207" s="474"/>
      <c r="B207" s="29" t="s">
        <v>114</v>
      </c>
      <c r="C207" s="447"/>
      <c r="D207" s="431"/>
      <c r="E207" s="431"/>
      <c r="F207" s="431"/>
      <c r="G207" s="480"/>
      <c r="H207" s="436"/>
      <c r="I207" s="436"/>
      <c r="J207" s="436"/>
      <c r="K207" s="436"/>
      <c r="L207" s="436"/>
      <c r="M207" s="436"/>
      <c r="N207" s="436"/>
      <c r="O207" s="420"/>
    </row>
    <row r="208" spans="1:15" s="3" customFormat="1" ht="15" customHeight="1">
      <c r="A208" s="475"/>
      <c r="B208" s="78" t="s">
        <v>82</v>
      </c>
      <c r="C208" s="448"/>
      <c r="D208" s="432"/>
      <c r="E208" s="432"/>
      <c r="F208" s="432"/>
      <c r="G208" s="486"/>
      <c r="H208" s="437"/>
      <c r="I208" s="437"/>
      <c r="J208" s="437"/>
      <c r="K208" s="437"/>
      <c r="L208" s="437"/>
      <c r="M208" s="437"/>
      <c r="N208" s="437"/>
      <c r="O208" s="520"/>
    </row>
    <row r="209" spans="1:23" s="3" customFormat="1" ht="15" customHeight="1">
      <c r="A209" s="493">
        <v>40</v>
      </c>
      <c r="B209" s="95" t="s">
        <v>467</v>
      </c>
      <c r="C209" s="550" t="s">
        <v>29</v>
      </c>
      <c r="D209" s="434">
        <v>0.9</v>
      </c>
      <c r="E209" s="434">
        <v>0.12</v>
      </c>
      <c r="F209" s="434">
        <v>13.02</v>
      </c>
      <c r="G209" s="522">
        <v>57</v>
      </c>
      <c r="H209" s="515">
        <v>0.02</v>
      </c>
      <c r="I209" s="515">
        <v>1.98</v>
      </c>
      <c r="J209" s="515"/>
      <c r="K209" s="515">
        <v>0.42</v>
      </c>
      <c r="L209" s="515">
        <v>29.4</v>
      </c>
      <c r="M209" s="515">
        <v>37.2</v>
      </c>
      <c r="N209" s="515">
        <v>32.4</v>
      </c>
      <c r="O209" s="515">
        <v>0.78</v>
      </c>
      <c r="Q209" s="5"/>
      <c r="R209" s="5"/>
      <c r="S209" s="186"/>
      <c r="T209" s="12"/>
      <c r="U209" s="16"/>
      <c r="V209" s="12"/>
      <c r="W209" s="5"/>
    </row>
    <row r="210" spans="1:23" s="3" customFormat="1" ht="15" customHeight="1">
      <c r="A210" s="493"/>
      <c r="B210" s="95" t="s">
        <v>559</v>
      </c>
      <c r="C210" s="550"/>
      <c r="D210" s="434"/>
      <c r="E210" s="434"/>
      <c r="F210" s="434"/>
      <c r="G210" s="522"/>
      <c r="H210" s="515"/>
      <c r="I210" s="515"/>
      <c r="J210" s="515"/>
      <c r="K210" s="515"/>
      <c r="L210" s="515"/>
      <c r="M210" s="515"/>
      <c r="N210" s="515"/>
      <c r="O210" s="515"/>
      <c r="Q210" s="5"/>
      <c r="R210" s="5"/>
      <c r="S210" s="186"/>
      <c r="T210" s="12"/>
      <c r="U210" s="16"/>
      <c r="V210" s="12"/>
      <c r="W210" s="5"/>
    </row>
    <row r="211" spans="1:23" s="3" customFormat="1" ht="15" customHeight="1">
      <c r="A211" s="493"/>
      <c r="B211" s="95" t="s">
        <v>223</v>
      </c>
      <c r="C211" s="550"/>
      <c r="D211" s="434"/>
      <c r="E211" s="434"/>
      <c r="F211" s="434"/>
      <c r="G211" s="522"/>
      <c r="H211" s="515"/>
      <c r="I211" s="515"/>
      <c r="J211" s="515"/>
      <c r="K211" s="515"/>
      <c r="L211" s="515"/>
      <c r="M211" s="515"/>
      <c r="N211" s="515"/>
      <c r="O211" s="515"/>
      <c r="Q211" s="5"/>
      <c r="R211" s="5"/>
      <c r="S211" s="186"/>
      <c r="T211" s="12"/>
      <c r="U211" s="16"/>
      <c r="V211" s="12"/>
      <c r="W211" s="5"/>
    </row>
    <row r="212" spans="1:23" s="3" customFormat="1" ht="15" customHeight="1">
      <c r="A212" s="493"/>
      <c r="B212" s="95" t="s">
        <v>560</v>
      </c>
      <c r="C212" s="550"/>
      <c r="D212" s="434"/>
      <c r="E212" s="434"/>
      <c r="F212" s="434"/>
      <c r="G212" s="522"/>
      <c r="H212" s="515"/>
      <c r="I212" s="515"/>
      <c r="J212" s="515"/>
      <c r="K212" s="515"/>
      <c r="L212" s="515"/>
      <c r="M212" s="515"/>
      <c r="N212" s="515"/>
      <c r="O212" s="515"/>
      <c r="Q212" s="5"/>
      <c r="R212" s="5"/>
      <c r="S212" s="186"/>
      <c r="T212" s="12"/>
      <c r="U212" s="16"/>
      <c r="V212" s="12"/>
      <c r="W212" s="5"/>
    </row>
    <row r="213" spans="1:23" s="3" customFormat="1" ht="15.75" customHeight="1">
      <c r="A213" s="473">
        <v>376</v>
      </c>
      <c r="B213" s="29" t="s">
        <v>38</v>
      </c>
      <c r="C213" s="446" t="s">
        <v>22</v>
      </c>
      <c r="D213" s="430">
        <v>0.2</v>
      </c>
      <c r="E213" s="430">
        <v>0.05</v>
      </c>
      <c r="F213" s="430">
        <v>15.01</v>
      </c>
      <c r="G213" s="485">
        <v>57</v>
      </c>
      <c r="H213" s="435"/>
      <c r="I213" s="435">
        <v>0.1</v>
      </c>
      <c r="J213" s="435"/>
      <c r="K213" s="435"/>
      <c r="L213" s="435">
        <v>5.25</v>
      </c>
      <c r="M213" s="435">
        <v>8.24</v>
      </c>
      <c r="N213" s="435">
        <v>4.4</v>
      </c>
      <c r="O213" s="419">
        <v>0.86</v>
      </c>
      <c r="Q213" s="5"/>
      <c r="R213" s="5"/>
      <c r="S213" s="186"/>
      <c r="T213" s="12"/>
      <c r="U213" s="16"/>
      <c r="V213" s="12"/>
      <c r="W213" s="5"/>
    </row>
    <row r="214" spans="1:23" s="3" customFormat="1" ht="15.75" customHeight="1">
      <c r="A214" s="474"/>
      <c r="B214" s="29" t="s">
        <v>80</v>
      </c>
      <c r="C214" s="447"/>
      <c r="D214" s="431"/>
      <c r="E214" s="431"/>
      <c r="F214" s="431"/>
      <c r="G214" s="480"/>
      <c r="H214" s="436"/>
      <c r="I214" s="436"/>
      <c r="J214" s="436"/>
      <c r="K214" s="436"/>
      <c r="L214" s="436"/>
      <c r="M214" s="436"/>
      <c r="N214" s="436"/>
      <c r="O214" s="420"/>
      <c r="Q214" s="5"/>
      <c r="R214" s="5"/>
      <c r="S214" s="186"/>
      <c r="T214" s="12"/>
      <c r="U214" s="16"/>
      <c r="V214" s="12"/>
      <c r="W214" s="5"/>
    </row>
    <row r="215" spans="1:23" s="3" customFormat="1" ht="15.75" customHeight="1">
      <c r="A215" s="474"/>
      <c r="B215" s="29" t="s">
        <v>78</v>
      </c>
      <c r="C215" s="447"/>
      <c r="D215" s="431"/>
      <c r="E215" s="431"/>
      <c r="F215" s="431"/>
      <c r="G215" s="480"/>
      <c r="H215" s="436"/>
      <c r="I215" s="436"/>
      <c r="J215" s="436"/>
      <c r="K215" s="436"/>
      <c r="L215" s="436"/>
      <c r="M215" s="436"/>
      <c r="N215" s="436"/>
      <c r="O215" s="420"/>
      <c r="Q215" s="5"/>
      <c r="R215" s="5"/>
      <c r="S215" s="186"/>
      <c r="T215" s="12"/>
      <c r="U215" s="16"/>
      <c r="V215" s="12"/>
      <c r="W215" s="5"/>
    </row>
    <row r="216" spans="1:23" s="3" customFormat="1" ht="16.5" customHeight="1">
      <c r="A216" s="476"/>
      <c r="B216" s="29"/>
      <c r="C216" s="448"/>
      <c r="D216" s="432"/>
      <c r="E216" s="432"/>
      <c r="F216" s="432"/>
      <c r="G216" s="486"/>
      <c r="H216" s="437"/>
      <c r="I216" s="437"/>
      <c r="J216" s="437"/>
      <c r="K216" s="437"/>
      <c r="L216" s="437"/>
      <c r="M216" s="437"/>
      <c r="N216" s="437"/>
      <c r="O216" s="520"/>
      <c r="Q216" s="5"/>
      <c r="R216" s="5"/>
      <c r="S216" s="186"/>
      <c r="T216" s="12"/>
      <c r="U216" s="16"/>
      <c r="V216" s="12"/>
      <c r="W216" s="5"/>
    </row>
    <row r="217" spans="1:23" s="3" customFormat="1" ht="15" customHeight="1">
      <c r="A217" s="273" t="s">
        <v>635</v>
      </c>
      <c r="B217" s="29" t="s">
        <v>99</v>
      </c>
      <c r="C217" s="39" t="s">
        <v>129</v>
      </c>
      <c r="D217" s="35">
        <v>2.28</v>
      </c>
      <c r="E217" s="35">
        <v>0.24</v>
      </c>
      <c r="F217" s="35">
        <v>14.76</v>
      </c>
      <c r="G217" s="36">
        <v>70.5</v>
      </c>
      <c r="H217" s="37">
        <v>0.03</v>
      </c>
      <c r="I217" s="37"/>
      <c r="J217" s="37"/>
      <c r="K217" s="38">
        <v>0.33</v>
      </c>
      <c r="L217" s="37">
        <v>6</v>
      </c>
      <c r="M217" s="38">
        <v>19.5</v>
      </c>
      <c r="N217" s="37">
        <v>4.2</v>
      </c>
      <c r="O217" s="73">
        <v>0.33</v>
      </c>
      <c r="Q217" s="5"/>
      <c r="R217" s="5"/>
      <c r="S217" s="186"/>
      <c r="T217" s="12"/>
      <c r="U217" s="16"/>
      <c r="V217" s="12"/>
      <c r="W217" s="5"/>
    </row>
    <row r="218" spans="1:23" s="3" customFormat="1" ht="15" customHeight="1">
      <c r="A218" s="273" t="s">
        <v>635</v>
      </c>
      <c r="B218" s="29" t="s">
        <v>126</v>
      </c>
      <c r="C218" s="39" t="s">
        <v>186</v>
      </c>
      <c r="D218" s="35">
        <v>1.52</v>
      </c>
      <c r="E218" s="35">
        <v>0.16</v>
      </c>
      <c r="F218" s="35">
        <v>9.84</v>
      </c>
      <c r="G218" s="36">
        <v>47</v>
      </c>
      <c r="H218" s="38">
        <v>0.02</v>
      </c>
      <c r="I218" s="38"/>
      <c r="J218" s="38"/>
      <c r="K218" s="38">
        <v>0.22</v>
      </c>
      <c r="L218" s="38">
        <v>4</v>
      </c>
      <c r="M218" s="38">
        <v>13</v>
      </c>
      <c r="N218" s="38">
        <v>2.8</v>
      </c>
      <c r="O218" s="99">
        <v>0.22</v>
      </c>
      <c r="Q218" s="5"/>
      <c r="R218" s="5"/>
      <c r="S218" s="186"/>
      <c r="T218" s="12"/>
      <c r="U218" s="16"/>
      <c r="V218" s="12"/>
      <c r="W218" s="5"/>
    </row>
    <row r="219" spans="1:23" s="3" customFormat="1" ht="15" customHeight="1">
      <c r="A219" s="274"/>
      <c r="B219" s="25" t="s">
        <v>23</v>
      </c>
      <c r="C219" s="39"/>
      <c r="D219" s="40">
        <f aca="true" t="shared" si="9" ref="D219:O219">SUM(D186:D218)</f>
        <v>29.89</v>
      </c>
      <c r="E219" s="40">
        <f t="shared" si="9"/>
        <v>23.700000000000003</v>
      </c>
      <c r="F219" s="40">
        <f t="shared" si="9"/>
        <v>104.02000000000001</v>
      </c>
      <c r="G219" s="40">
        <f t="shared" si="9"/>
        <v>751.5</v>
      </c>
      <c r="H219" s="40">
        <f t="shared" si="9"/>
        <v>0.36</v>
      </c>
      <c r="I219" s="40">
        <f t="shared" si="9"/>
        <v>14.860000000000001</v>
      </c>
      <c r="J219" s="40">
        <f t="shared" si="9"/>
        <v>0.11000000000000001</v>
      </c>
      <c r="K219" s="40">
        <f t="shared" si="9"/>
        <v>3.45</v>
      </c>
      <c r="L219" s="40">
        <f t="shared" si="9"/>
        <v>164.31</v>
      </c>
      <c r="M219" s="40">
        <f t="shared" si="9"/>
        <v>397.55</v>
      </c>
      <c r="N219" s="40">
        <f t="shared" si="9"/>
        <v>125.99000000000001</v>
      </c>
      <c r="O219" s="40">
        <f t="shared" si="9"/>
        <v>6.330000000000001</v>
      </c>
      <c r="Q219" s="5"/>
      <c r="R219" s="5"/>
      <c r="S219" s="186"/>
      <c r="T219" s="12"/>
      <c r="U219" s="13"/>
      <c r="V219" s="12"/>
      <c r="W219" s="5"/>
    </row>
    <row r="220" spans="1:23" s="3" customFormat="1" ht="15" customHeight="1">
      <c r="A220" s="274"/>
      <c r="B220" s="106"/>
      <c r="C220" s="39"/>
      <c r="D220" s="40"/>
      <c r="E220" s="40"/>
      <c r="F220" s="40"/>
      <c r="G220" s="111"/>
      <c r="H220" s="40"/>
      <c r="I220" s="40"/>
      <c r="J220" s="40"/>
      <c r="K220" s="111"/>
      <c r="L220" s="40"/>
      <c r="M220" s="111"/>
      <c r="N220" s="40"/>
      <c r="O220" s="75"/>
      <c r="Q220" s="5"/>
      <c r="R220" s="5"/>
      <c r="S220" s="5"/>
      <c r="T220" s="5"/>
      <c r="U220" s="5"/>
      <c r="V220" s="5"/>
      <c r="W220" s="5"/>
    </row>
    <row r="221" spans="1:23" s="3" customFormat="1" ht="15" customHeight="1">
      <c r="A221" s="276"/>
      <c r="B221" s="119" t="s">
        <v>343</v>
      </c>
      <c r="C221" s="263"/>
      <c r="D221" s="66"/>
      <c r="E221" s="66"/>
      <c r="F221" s="66"/>
      <c r="G221" s="255"/>
      <c r="H221" s="66"/>
      <c r="I221" s="66"/>
      <c r="J221" s="66"/>
      <c r="K221" s="255"/>
      <c r="L221" s="66"/>
      <c r="M221" s="255"/>
      <c r="N221" s="66"/>
      <c r="O221" s="112"/>
      <c r="Q221" s="5"/>
      <c r="R221" s="5"/>
      <c r="S221" s="5"/>
      <c r="T221" s="5"/>
      <c r="U221" s="5"/>
      <c r="V221" s="5"/>
      <c r="W221" s="5"/>
    </row>
    <row r="222" spans="1:23" s="3" customFormat="1" ht="15" customHeight="1">
      <c r="A222" s="530">
        <v>424</v>
      </c>
      <c r="B222" s="80" t="s">
        <v>35</v>
      </c>
      <c r="C222" s="482" t="s">
        <v>45</v>
      </c>
      <c r="D222" s="433">
        <v>7.5</v>
      </c>
      <c r="E222" s="433">
        <v>13</v>
      </c>
      <c r="F222" s="433">
        <v>60.33</v>
      </c>
      <c r="G222" s="479">
        <v>388.3</v>
      </c>
      <c r="H222" s="438">
        <v>0.1</v>
      </c>
      <c r="I222" s="438"/>
      <c r="J222" s="438">
        <v>0.08</v>
      </c>
      <c r="K222" s="438">
        <v>1.17</v>
      </c>
      <c r="L222" s="438">
        <v>15</v>
      </c>
      <c r="M222" s="438">
        <v>58.33</v>
      </c>
      <c r="N222" s="438">
        <v>10</v>
      </c>
      <c r="O222" s="529">
        <v>0.83</v>
      </c>
      <c r="Q222" s="5"/>
      <c r="R222" s="5"/>
      <c r="S222" s="5"/>
      <c r="T222" s="5"/>
      <c r="U222" s="5"/>
      <c r="V222" s="5"/>
      <c r="W222" s="5"/>
    </row>
    <row r="223" spans="1:23" s="3" customFormat="1" ht="15" customHeight="1">
      <c r="A223" s="513"/>
      <c r="B223" s="29" t="s">
        <v>324</v>
      </c>
      <c r="C223" s="447"/>
      <c r="D223" s="431"/>
      <c r="E223" s="431"/>
      <c r="F223" s="431"/>
      <c r="G223" s="480"/>
      <c r="H223" s="436"/>
      <c r="I223" s="436"/>
      <c r="J223" s="436"/>
      <c r="K223" s="436"/>
      <c r="L223" s="436"/>
      <c r="M223" s="436"/>
      <c r="N223" s="436"/>
      <c r="O223" s="420"/>
      <c r="Q223" s="5"/>
      <c r="R223" s="5"/>
      <c r="S223" s="5"/>
      <c r="T223" s="5"/>
      <c r="U223" s="5"/>
      <c r="V223" s="5"/>
      <c r="W223" s="5"/>
    </row>
    <row r="224" spans="1:23" s="3" customFormat="1" ht="15" customHeight="1">
      <c r="A224" s="513"/>
      <c r="B224" s="29" t="s">
        <v>325</v>
      </c>
      <c r="C224" s="447"/>
      <c r="D224" s="431"/>
      <c r="E224" s="431"/>
      <c r="F224" s="431"/>
      <c r="G224" s="480"/>
      <c r="H224" s="436"/>
      <c r="I224" s="436"/>
      <c r="J224" s="436"/>
      <c r="K224" s="436"/>
      <c r="L224" s="436"/>
      <c r="M224" s="436"/>
      <c r="N224" s="436"/>
      <c r="O224" s="420"/>
      <c r="Q224" s="5"/>
      <c r="R224" s="5"/>
      <c r="S224" s="186"/>
      <c r="T224" s="16"/>
      <c r="U224" s="16"/>
      <c r="V224" s="16"/>
      <c r="W224" s="5"/>
    </row>
    <row r="225" spans="1:29" s="3" customFormat="1" ht="15" customHeight="1">
      <c r="A225" s="513"/>
      <c r="B225" s="29" t="s">
        <v>326</v>
      </c>
      <c r="C225" s="447"/>
      <c r="D225" s="431"/>
      <c r="E225" s="431"/>
      <c r="F225" s="431"/>
      <c r="G225" s="480"/>
      <c r="H225" s="436"/>
      <c r="I225" s="436"/>
      <c r="J225" s="436"/>
      <c r="K225" s="436"/>
      <c r="L225" s="436"/>
      <c r="M225" s="436"/>
      <c r="N225" s="436"/>
      <c r="O225" s="420"/>
      <c r="Q225" s="5"/>
      <c r="R225" s="5"/>
      <c r="S225" s="186"/>
      <c r="T225" s="16"/>
      <c r="U225" s="16"/>
      <c r="V225" s="16"/>
      <c r="W225" s="5"/>
      <c r="X225" s="5"/>
      <c r="Y225" s="5"/>
      <c r="Z225" s="5"/>
      <c r="AA225" s="5"/>
      <c r="AB225" s="5"/>
      <c r="AC225" s="5"/>
    </row>
    <row r="226" spans="1:29" s="3" customFormat="1" ht="15" customHeight="1">
      <c r="A226" s="513"/>
      <c r="B226" s="29" t="s">
        <v>313</v>
      </c>
      <c r="C226" s="447"/>
      <c r="D226" s="431"/>
      <c r="E226" s="431"/>
      <c r="F226" s="431"/>
      <c r="G226" s="480"/>
      <c r="H226" s="436"/>
      <c r="I226" s="436"/>
      <c r="J226" s="436"/>
      <c r="K226" s="436"/>
      <c r="L226" s="436"/>
      <c r="M226" s="436"/>
      <c r="N226" s="436"/>
      <c r="O226" s="420"/>
      <c r="R226" s="5"/>
      <c r="S226" s="186"/>
      <c r="T226" s="16"/>
      <c r="U226" s="16"/>
      <c r="V226" s="16"/>
      <c r="W226" s="5"/>
      <c r="X226" s="5"/>
      <c r="Y226" s="5"/>
      <c r="Z226" s="5"/>
      <c r="AA226" s="5"/>
      <c r="AB226" s="5"/>
      <c r="AC226" s="5"/>
    </row>
    <row r="227" spans="1:29" s="3" customFormat="1" ht="15" customHeight="1">
      <c r="A227" s="513"/>
      <c r="B227" s="29" t="s">
        <v>328</v>
      </c>
      <c r="C227" s="447"/>
      <c r="D227" s="431"/>
      <c r="E227" s="431"/>
      <c r="F227" s="431"/>
      <c r="G227" s="480"/>
      <c r="H227" s="436"/>
      <c r="I227" s="436"/>
      <c r="J227" s="436"/>
      <c r="K227" s="436"/>
      <c r="L227" s="436"/>
      <c r="M227" s="436"/>
      <c r="N227" s="436"/>
      <c r="O227" s="420"/>
      <c r="R227" s="5"/>
      <c r="S227" s="186"/>
      <c r="T227" s="16"/>
      <c r="U227" s="16"/>
      <c r="V227" s="16"/>
      <c r="W227" s="5"/>
      <c r="X227" s="5"/>
      <c r="Y227" s="5"/>
      <c r="Z227" s="5"/>
      <c r="AA227" s="5"/>
      <c r="AB227" s="5"/>
      <c r="AC227" s="5"/>
    </row>
    <row r="228" spans="1:29" s="3" customFormat="1" ht="15" customHeight="1">
      <c r="A228" s="531"/>
      <c r="B228" s="78" t="s">
        <v>327</v>
      </c>
      <c r="C228" s="462"/>
      <c r="D228" s="445"/>
      <c r="E228" s="445"/>
      <c r="F228" s="445"/>
      <c r="G228" s="481"/>
      <c r="H228" s="484"/>
      <c r="I228" s="484"/>
      <c r="J228" s="484"/>
      <c r="K228" s="484"/>
      <c r="L228" s="484"/>
      <c r="M228" s="484"/>
      <c r="N228" s="484"/>
      <c r="O228" s="521"/>
      <c r="R228" s="5"/>
      <c r="S228" s="186"/>
      <c r="T228" s="16"/>
      <c r="U228" s="16"/>
      <c r="V228" s="16"/>
      <c r="W228" s="5"/>
      <c r="X228" s="417"/>
      <c r="Y228" s="186"/>
      <c r="Z228" s="16"/>
      <c r="AA228" s="16"/>
      <c r="AB228" s="16"/>
      <c r="AC228" s="5"/>
    </row>
    <row r="229" spans="1:29" s="3" customFormat="1" ht="15" customHeight="1">
      <c r="A229" s="278">
        <v>388</v>
      </c>
      <c r="B229" s="113" t="s">
        <v>42</v>
      </c>
      <c r="C229" s="109" t="s">
        <v>22</v>
      </c>
      <c r="D229" s="114">
        <v>0.4</v>
      </c>
      <c r="E229" s="114"/>
      <c r="F229" s="114">
        <v>28</v>
      </c>
      <c r="G229" s="115">
        <v>116</v>
      </c>
      <c r="H229" s="116"/>
      <c r="I229" s="116">
        <v>2.2</v>
      </c>
      <c r="J229" s="116"/>
      <c r="K229" s="117"/>
      <c r="L229" s="116">
        <v>14</v>
      </c>
      <c r="M229" s="117">
        <v>24</v>
      </c>
      <c r="N229" s="116">
        <v>8</v>
      </c>
      <c r="O229" s="118">
        <v>0.8</v>
      </c>
      <c r="R229" s="5"/>
      <c r="S229" s="186"/>
      <c r="T229" s="16"/>
      <c r="U229" s="16"/>
      <c r="V229" s="16"/>
      <c r="W229" s="5"/>
      <c r="X229" s="417"/>
      <c r="Y229" s="186"/>
      <c r="Z229" s="16"/>
      <c r="AA229" s="16"/>
      <c r="AB229" s="16"/>
      <c r="AC229" s="5"/>
    </row>
    <row r="230" spans="1:29" s="3" customFormat="1" ht="15" customHeight="1">
      <c r="A230" s="174"/>
      <c r="B230" s="119" t="s">
        <v>356</v>
      </c>
      <c r="C230" s="96"/>
      <c r="D230" s="69">
        <f>SUM(D222:D229)</f>
        <v>7.9</v>
      </c>
      <c r="E230" s="69">
        <f aca="true" t="shared" si="10" ref="E230:O230">SUM(E222:E229)</f>
        <v>13</v>
      </c>
      <c r="F230" s="69">
        <f t="shared" si="10"/>
        <v>88.33</v>
      </c>
      <c r="G230" s="69">
        <f t="shared" si="10"/>
        <v>504.3</v>
      </c>
      <c r="H230" s="69">
        <f t="shared" si="10"/>
        <v>0.1</v>
      </c>
      <c r="I230" s="69">
        <f t="shared" si="10"/>
        <v>2.2</v>
      </c>
      <c r="J230" s="69">
        <f t="shared" si="10"/>
        <v>0.08</v>
      </c>
      <c r="K230" s="69">
        <f t="shared" si="10"/>
        <v>1.17</v>
      </c>
      <c r="L230" s="69">
        <f t="shared" si="10"/>
        <v>29</v>
      </c>
      <c r="M230" s="69">
        <f t="shared" si="10"/>
        <v>82.33</v>
      </c>
      <c r="N230" s="69">
        <f t="shared" si="10"/>
        <v>18</v>
      </c>
      <c r="O230" s="69">
        <f t="shared" si="10"/>
        <v>1.63</v>
      </c>
      <c r="R230" s="5"/>
      <c r="S230" s="186"/>
      <c r="T230" s="16"/>
      <c r="U230" s="16"/>
      <c r="V230" s="16"/>
      <c r="W230" s="5"/>
      <c r="X230" s="417"/>
      <c r="Y230" s="186"/>
      <c r="Z230" s="16"/>
      <c r="AA230" s="16"/>
      <c r="AB230" s="16"/>
      <c r="AC230" s="5"/>
    </row>
    <row r="231" spans="1:29" s="3" customFormat="1" ht="15" customHeight="1">
      <c r="A231" s="206"/>
      <c r="B231" s="253"/>
      <c r="C231" s="61"/>
      <c r="D231" s="252"/>
      <c r="E231" s="252"/>
      <c r="F231" s="252"/>
      <c r="G231" s="254"/>
      <c r="H231" s="156"/>
      <c r="I231" s="156"/>
      <c r="J231" s="156"/>
      <c r="K231" s="158"/>
      <c r="L231" s="156"/>
      <c r="M231" s="158"/>
      <c r="N231" s="156"/>
      <c r="O231" s="84"/>
      <c r="R231" s="5"/>
      <c r="S231" s="186"/>
      <c r="T231" s="16"/>
      <c r="U231" s="16"/>
      <c r="V231" s="16"/>
      <c r="W231" s="5"/>
      <c r="X231" s="417"/>
      <c r="Y231" s="186"/>
      <c r="Z231" s="16"/>
      <c r="AA231" s="16"/>
      <c r="AB231" s="16"/>
      <c r="AC231" s="5"/>
    </row>
    <row r="232" spans="1:29" s="3" customFormat="1" ht="15" customHeight="1">
      <c r="A232" s="278"/>
      <c r="B232" s="108" t="s">
        <v>30</v>
      </c>
      <c r="C232" s="109"/>
      <c r="D232" s="110">
        <f aca="true" t="shared" si="11" ref="D232:O232">SUM(D230,D182,D219)</f>
        <v>52.34</v>
      </c>
      <c r="E232" s="110">
        <f t="shared" si="11"/>
        <v>60.82000000000001</v>
      </c>
      <c r="F232" s="110">
        <f t="shared" si="11"/>
        <v>297.40999999999997</v>
      </c>
      <c r="G232" s="110">
        <f t="shared" si="11"/>
        <v>1717.3</v>
      </c>
      <c r="H232" s="110">
        <f t="shared" si="11"/>
        <v>0.87</v>
      </c>
      <c r="I232" s="110">
        <f t="shared" si="11"/>
        <v>33.06</v>
      </c>
      <c r="J232" s="110">
        <f t="shared" si="11"/>
        <v>0.33999999999999997</v>
      </c>
      <c r="K232" s="110">
        <f t="shared" si="11"/>
        <v>5.8100000000000005</v>
      </c>
      <c r="L232" s="110">
        <f t="shared" si="11"/>
        <v>287.15</v>
      </c>
      <c r="M232" s="110">
        <f t="shared" si="11"/>
        <v>776.65</v>
      </c>
      <c r="N232" s="110">
        <f t="shared" si="11"/>
        <v>329.49</v>
      </c>
      <c r="O232" s="110">
        <f t="shared" si="11"/>
        <v>17.35</v>
      </c>
      <c r="R232" s="5"/>
      <c r="S232" s="186"/>
      <c r="T232" s="16"/>
      <c r="U232" s="16"/>
      <c r="V232" s="16"/>
      <c r="W232" s="5"/>
      <c r="X232" s="417"/>
      <c r="Y232" s="186"/>
      <c r="Z232" s="16"/>
      <c r="AA232" s="16"/>
      <c r="AB232" s="16"/>
      <c r="AC232" s="5"/>
    </row>
    <row r="233" spans="1:29" s="3" customFormat="1" ht="15" customHeight="1">
      <c r="A233" s="279"/>
      <c r="B233" s="5"/>
      <c r="C233" s="13"/>
      <c r="D233" s="17"/>
      <c r="E233" s="17"/>
      <c r="F233" s="17"/>
      <c r="G233" s="18"/>
      <c r="H233" s="16"/>
      <c r="I233" s="16"/>
      <c r="J233" s="16"/>
      <c r="K233" s="16"/>
      <c r="L233" s="16"/>
      <c r="M233" s="16"/>
      <c r="N233" s="16"/>
      <c r="O233" s="16"/>
      <c r="R233" s="5"/>
      <c r="S233" s="186"/>
      <c r="T233" s="16"/>
      <c r="U233" s="16"/>
      <c r="V233" s="16"/>
      <c r="W233" s="5"/>
      <c r="X233" s="5"/>
      <c r="Y233" s="5"/>
      <c r="Z233" s="16"/>
      <c r="AA233" s="16"/>
      <c r="AB233" s="16"/>
      <c r="AC233" s="5"/>
    </row>
    <row r="234" spans="1:29" s="3" customFormat="1" ht="23.25">
      <c r="A234" s="279"/>
      <c r="B234" s="21" t="s">
        <v>50</v>
      </c>
      <c r="C234" s="12"/>
      <c r="D234" s="17"/>
      <c r="E234" s="17"/>
      <c r="F234" s="17"/>
      <c r="G234" s="18"/>
      <c r="H234" s="12"/>
      <c r="I234" s="12"/>
      <c r="J234" s="12"/>
      <c r="K234" s="12"/>
      <c r="L234" s="12"/>
      <c r="M234" s="12"/>
      <c r="N234" s="12"/>
      <c r="O234" s="12"/>
      <c r="R234" s="5"/>
      <c r="S234" s="186"/>
      <c r="T234" s="16"/>
      <c r="U234" s="16"/>
      <c r="V234" s="16"/>
      <c r="W234" s="5"/>
      <c r="X234" s="5"/>
      <c r="Y234" s="5"/>
      <c r="Z234" s="5"/>
      <c r="AA234" s="5"/>
      <c r="AB234" s="5"/>
      <c r="AC234" s="5"/>
    </row>
    <row r="235" spans="1:29" s="3" customFormat="1" ht="15" customHeight="1">
      <c r="A235" s="453" t="s">
        <v>49</v>
      </c>
      <c r="B235" s="451" t="s">
        <v>0</v>
      </c>
      <c r="C235" s="477" t="s">
        <v>1</v>
      </c>
      <c r="D235" s="502" t="s">
        <v>2</v>
      </c>
      <c r="E235" s="503"/>
      <c r="F235" s="504"/>
      <c r="G235" s="508" t="s">
        <v>3</v>
      </c>
      <c r="H235" s="502" t="s">
        <v>4</v>
      </c>
      <c r="I235" s="503"/>
      <c r="J235" s="503"/>
      <c r="K235" s="504"/>
      <c r="L235" s="502" t="s">
        <v>5</v>
      </c>
      <c r="M235" s="503"/>
      <c r="N235" s="503"/>
      <c r="O235" s="504"/>
      <c r="R235" s="5"/>
      <c r="S235" s="186"/>
      <c r="T235" s="16"/>
      <c r="U235" s="16"/>
      <c r="V235" s="16"/>
      <c r="W235" s="5"/>
      <c r="X235" s="5"/>
      <c r="Y235" s="5"/>
      <c r="Z235" s="5"/>
      <c r="AA235" s="5"/>
      <c r="AB235" s="5"/>
      <c r="AC235" s="5"/>
    </row>
    <row r="236" spans="1:29" s="3" customFormat="1" ht="30" customHeight="1">
      <c r="A236" s="455"/>
      <c r="B236" s="452"/>
      <c r="C236" s="478"/>
      <c r="D236" s="54" t="s">
        <v>6</v>
      </c>
      <c r="E236" s="54" t="s">
        <v>7</v>
      </c>
      <c r="F236" s="54" t="s">
        <v>8</v>
      </c>
      <c r="G236" s="509"/>
      <c r="H236" s="54" t="s">
        <v>9</v>
      </c>
      <c r="I236" s="54" t="s">
        <v>10</v>
      </c>
      <c r="J236" s="54" t="s">
        <v>11</v>
      </c>
      <c r="K236" s="55" t="s">
        <v>12</v>
      </c>
      <c r="L236" s="54" t="s">
        <v>13</v>
      </c>
      <c r="M236" s="55" t="s">
        <v>14</v>
      </c>
      <c r="N236" s="54" t="s">
        <v>15</v>
      </c>
      <c r="O236" s="56" t="s">
        <v>16</v>
      </c>
      <c r="R236" s="5"/>
      <c r="S236" s="186"/>
      <c r="T236" s="16"/>
      <c r="U236" s="16"/>
      <c r="V236" s="16"/>
      <c r="W236" s="5"/>
      <c r="X236" s="5"/>
      <c r="Y236" s="5"/>
      <c r="Z236" s="5"/>
      <c r="AA236" s="5"/>
      <c r="AB236" s="5"/>
      <c r="AC236" s="5"/>
    </row>
    <row r="237" spans="1:29" s="3" customFormat="1" ht="15" customHeight="1">
      <c r="A237" s="283"/>
      <c r="B237" s="253" t="s">
        <v>41</v>
      </c>
      <c r="C237" s="61"/>
      <c r="D237" s="62"/>
      <c r="E237" s="62"/>
      <c r="F237" s="62"/>
      <c r="G237" s="63"/>
      <c r="H237" s="156"/>
      <c r="I237" s="156"/>
      <c r="J237" s="156"/>
      <c r="K237" s="158"/>
      <c r="L237" s="156"/>
      <c r="M237" s="158"/>
      <c r="N237" s="156"/>
      <c r="O237" s="84"/>
      <c r="R237" s="5"/>
      <c r="S237" s="186"/>
      <c r="T237" s="16"/>
      <c r="U237" s="16"/>
      <c r="V237" s="16"/>
      <c r="W237" s="16"/>
      <c r="X237" s="186"/>
      <c r="Y237" s="16"/>
      <c r="Z237" s="16"/>
      <c r="AA237" s="16"/>
      <c r="AB237" s="5"/>
      <c r="AC237" s="5"/>
    </row>
    <row r="238" spans="1:29" s="3" customFormat="1" ht="15" customHeight="1">
      <c r="A238" s="134"/>
      <c r="B238" s="119"/>
      <c r="C238" s="96"/>
      <c r="D238" s="97"/>
      <c r="E238" s="97"/>
      <c r="F238" s="97"/>
      <c r="G238" s="98"/>
      <c r="H238" s="99"/>
      <c r="I238" s="99"/>
      <c r="J238" s="99"/>
      <c r="K238" s="99"/>
      <c r="L238" s="99"/>
      <c r="M238" s="99"/>
      <c r="N238" s="99"/>
      <c r="O238" s="99"/>
      <c r="R238" s="5"/>
      <c r="S238" s="186"/>
      <c r="T238" s="16"/>
      <c r="U238" s="16"/>
      <c r="V238" s="16"/>
      <c r="W238" s="16"/>
      <c r="X238" s="186"/>
      <c r="Y238" s="16"/>
      <c r="Z238" s="16"/>
      <c r="AA238" s="16"/>
      <c r="AB238" s="5"/>
      <c r="AC238" s="5"/>
    </row>
    <row r="239" spans="1:29" s="3" customFormat="1" ht="15" customHeight="1">
      <c r="A239" s="454" t="s">
        <v>635</v>
      </c>
      <c r="B239" s="104" t="s">
        <v>520</v>
      </c>
      <c r="C239" s="447" t="s">
        <v>166</v>
      </c>
      <c r="D239" s="431">
        <v>6</v>
      </c>
      <c r="E239" s="431">
        <v>3.84</v>
      </c>
      <c r="F239" s="431">
        <v>10.2</v>
      </c>
      <c r="G239" s="431">
        <v>104.4</v>
      </c>
      <c r="H239" s="431">
        <v>0.04</v>
      </c>
      <c r="I239" s="431">
        <v>0.72</v>
      </c>
      <c r="J239" s="431">
        <v>0.2</v>
      </c>
      <c r="K239" s="431"/>
      <c r="L239" s="431">
        <v>142.8</v>
      </c>
      <c r="M239" s="431">
        <v>109.2</v>
      </c>
      <c r="N239" s="431">
        <v>16.8</v>
      </c>
      <c r="O239" s="431">
        <v>0.12</v>
      </c>
      <c r="R239" s="5"/>
      <c r="S239" s="186"/>
      <c r="T239" s="16"/>
      <c r="U239" s="16"/>
      <c r="V239" s="16"/>
      <c r="W239" s="16"/>
      <c r="X239" s="186"/>
      <c r="Y239" s="16"/>
      <c r="Z239" s="16"/>
      <c r="AA239" s="16"/>
      <c r="AB239" s="5"/>
      <c r="AC239" s="5"/>
    </row>
    <row r="240" spans="1:29" s="3" customFormat="1" ht="15" customHeight="1">
      <c r="A240" s="454"/>
      <c r="B240" s="77" t="s">
        <v>521</v>
      </c>
      <c r="C240" s="447"/>
      <c r="D240" s="431"/>
      <c r="E240" s="431"/>
      <c r="F240" s="431"/>
      <c r="G240" s="431"/>
      <c r="H240" s="431"/>
      <c r="I240" s="431"/>
      <c r="J240" s="431"/>
      <c r="K240" s="431"/>
      <c r="L240" s="431"/>
      <c r="M240" s="431"/>
      <c r="N240" s="431"/>
      <c r="O240" s="431"/>
      <c r="R240" s="5"/>
      <c r="S240" s="186"/>
      <c r="T240" s="16"/>
      <c r="U240" s="16"/>
      <c r="V240" s="16"/>
      <c r="W240" s="16"/>
      <c r="X240" s="186"/>
      <c r="Y240" s="16"/>
      <c r="Z240" s="16"/>
      <c r="AA240" s="16"/>
      <c r="AB240" s="5"/>
      <c r="AC240" s="5"/>
    </row>
    <row r="241" spans="1:29" s="3" customFormat="1" ht="15" customHeight="1">
      <c r="A241" s="469"/>
      <c r="B241" s="77"/>
      <c r="C241" s="448"/>
      <c r="D241" s="432"/>
      <c r="E241" s="432"/>
      <c r="F241" s="432"/>
      <c r="G241" s="432"/>
      <c r="H241" s="432"/>
      <c r="I241" s="432"/>
      <c r="J241" s="432"/>
      <c r="K241" s="432"/>
      <c r="L241" s="432"/>
      <c r="M241" s="432"/>
      <c r="N241" s="432"/>
      <c r="O241" s="432"/>
      <c r="R241" s="5"/>
      <c r="S241" s="186"/>
      <c r="T241" s="16"/>
      <c r="U241" s="16"/>
      <c r="V241" s="16"/>
      <c r="W241" s="16"/>
      <c r="X241" s="186"/>
      <c r="Y241" s="16"/>
      <c r="Z241" s="16"/>
      <c r="AA241" s="16"/>
      <c r="AB241" s="5"/>
      <c r="AC241" s="5"/>
    </row>
    <row r="242" spans="1:24" s="3" customFormat="1" ht="15" customHeight="1">
      <c r="A242" s="468">
        <v>181</v>
      </c>
      <c r="B242" s="188" t="s">
        <v>637</v>
      </c>
      <c r="C242" s="465" t="s">
        <v>22</v>
      </c>
      <c r="D242" s="430">
        <v>5.55</v>
      </c>
      <c r="E242" s="430">
        <v>9.74</v>
      </c>
      <c r="F242" s="430">
        <v>38.5</v>
      </c>
      <c r="G242" s="485">
        <v>264.55</v>
      </c>
      <c r="H242" s="435">
        <v>0.02</v>
      </c>
      <c r="I242" s="435">
        <v>1.06</v>
      </c>
      <c r="J242" s="435"/>
      <c r="K242" s="435">
        <v>2.7</v>
      </c>
      <c r="L242" s="435">
        <v>121.88</v>
      </c>
      <c r="M242" s="435">
        <v>19.2</v>
      </c>
      <c r="N242" s="435">
        <v>18.45</v>
      </c>
      <c r="O242" s="419">
        <v>0.45</v>
      </c>
      <c r="Q242" s="5"/>
      <c r="R242" s="5"/>
      <c r="S242" s="5"/>
      <c r="T242" s="5"/>
      <c r="U242" s="5"/>
      <c r="V242" s="5"/>
      <c r="W242" s="5"/>
      <c r="X242" s="5"/>
    </row>
    <row r="243" spans="1:24" s="3" customFormat="1" ht="15" customHeight="1">
      <c r="A243" s="454"/>
      <c r="B243" s="188" t="s">
        <v>638</v>
      </c>
      <c r="C243" s="466"/>
      <c r="D243" s="431"/>
      <c r="E243" s="431"/>
      <c r="F243" s="431"/>
      <c r="G243" s="480"/>
      <c r="H243" s="436"/>
      <c r="I243" s="436"/>
      <c r="J243" s="436"/>
      <c r="K243" s="436"/>
      <c r="L243" s="436"/>
      <c r="M243" s="436"/>
      <c r="N243" s="436"/>
      <c r="O243" s="420"/>
      <c r="R243" s="5"/>
      <c r="S243" s="5"/>
      <c r="T243" s="5"/>
      <c r="U243" s="5"/>
      <c r="V243" s="5"/>
      <c r="W243" s="5"/>
      <c r="X243" s="5"/>
    </row>
    <row r="244" spans="1:24" s="3" customFormat="1" ht="15" customHeight="1">
      <c r="A244" s="454"/>
      <c r="B244" s="188" t="s">
        <v>639</v>
      </c>
      <c r="C244" s="466"/>
      <c r="D244" s="431"/>
      <c r="E244" s="431"/>
      <c r="F244" s="431"/>
      <c r="G244" s="480"/>
      <c r="H244" s="436"/>
      <c r="I244" s="436"/>
      <c r="J244" s="436"/>
      <c r="K244" s="436"/>
      <c r="L244" s="436"/>
      <c r="M244" s="436"/>
      <c r="N244" s="436"/>
      <c r="O244" s="420"/>
      <c r="R244" s="5"/>
      <c r="S244" s="5"/>
      <c r="T244" s="5"/>
      <c r="U244" s="5"/>
      <c r="V244" s="5"/>
      <c r="W244" s="5"/>
      <c r="X244" s="5"/>
    </row>
    <row r="245" spans="1:24" s="3" customFormat="1" ht="15" customHeight="1">
      <c r="A245" s="454"/>
      <c r="B245" s="188" t="s">
        <v>641</v>
      </c>
      <c r="C245" s="466"/>
      <c r="D245" s="431"/>
      <c r="E245" s="431"/>
      <c r="F245" s="431"/>
      <c r="G245" s="480"/>
      <c r="H245" s="436"/>
      <c r="I245" s="436"/>
      <c r="J245" s="436"/>
      <c r="K245" s="436"/>
      <c r="L245" s="436"/>
      <c r="M245" s="436"/>
      <c r="N245" s="436"/>
      <c r="O245" s="420"/>
      <c r="R245" s="5"/>
      <c r="S245" s="5"/>
      <c r="T245" s="5"/>
      <c r="U245" s="5"/>
      <c r="V245" s="5"/>
      <c r="W245" s="5"/>
      <c r="X245" s="5"/>
    </row>
    <row r="246" spans="1:15" s="3" customFormat="1" ht="15" customHeight="1">
      <c r="A246" s="454"/>
      <c r="B246" s="188" t="s">
        <v>640</v>
      </c>
      <c r="C246" s="466"/>
      <c r="D246" s="431"/>
      <c r="E246" s="431"/>
      <c r="F246" s="431"/>
      <c r="G246" s="480"/>
      <c r="H246" s="436"/>
      <c r="I246" s="436"/>
      <c r="J246" s="436"/>
      <c r="K246" s="436"/>
      <c r="L246" s="436"/>
      <c r="M246" s="436"/>
      <c r="N246" s="436"/>
      <c r="O246" s="420"/>
    </row>
    <row r="247" spans="1:15" s="3" customFormat="1" ht="15" customHeight="1">
      <c r="A247" s="455"/>
      <c r="B247" s="188" t="s">
        <v>93</v>
      </c>
      <c r="C247" s="467"/>
      <c r="D247" s="445"/>
      <c r="E247" s="445"/>
      <c r="F247" s="445"/>
      <c r="G247" s="481"/>
      <c r="H247" s="484"/>
      <c r="I247" s="484"/>
      <c r="J247" s="484"/>
      <c r="K247" s="484"/>
      <c r="L247" s="484"/>
      <c r="M247" s="484"/>
      <c r="N247" s="484"/>
      <c r="O247" s="521"/>
    </row>
    <row r="248" spans="1:15" s="3" customFormat="1" ht="15" customHeight="1">
      <c r="A248" s="473" t="s">
        <v>583</v>
      </c>
      <c r="B248" s="29" t="s">
        <v>38</v>
      </c>
      <c r="C248" s="446" t="s">
        <v>22</v>
      </c>
      <c r="D248" s="430">
        <v>0.2</v>
      </c>
      <c r="E248" s="430">
        <v>0.05</v>
      </c>
      <c r="F248" s="430">
        <v>15.01</v>
      </c>
      <c r="G248" s="485">
        <v>57</v>
      </c>
      <c r="H248" s="435"/>
      <c r="I248" s="435">
        <v>0.1</v>
      </c>
      <c r="J248" s="435"/>
      <c r="K248" s="435"/>
      <c r="L248" s="435">
        <v>5.25</v>
      </c>
      <c r="M248" s="435">
        <v>8.24</v>
      </c>
      <c r="N248" s="435">
        <v>4.4</v>
      </c>
      <c r="O248" s="419">
        <v>0.86</v>
      </c>
    </row>
    <row r="249" spans="1:15" s="3" customFormat="1" ht="15" customHeight="1">
      <c r="A249" s="474"/>
      <c r="B249" s="29" t="s">
        <v>80</v>
      </c>
      <c r="C249" s="447"/>
      <c r="D249" s="431"/>
      <c r="E249" s="431"/>
      <c r="F249" s="431"/>
      <c r="G249" s="480"/>
      <c r="H249" s="436"/>
      <c r="I249" s="436"/>
      <c r="J249" s="436"/>
      <c r="K249" s="436"/>
      <c r="L249" s="436"/>
      <c r="M249" s="436"/>
      <c r="N249" s="436"/>
      <c r="O249" s="420"/>
    </row>
    <row r="250" spans="1:15" s="3" customFormat="1" ht="15" customHeight="1">
      <c r="A250" s="474"/>
      <c r="B250" s="29" t="s">
        <v>78</v>
      </c>
      <c r="C250" s="447"/>
      <c r="D250" s="431"/>
      <c r="E250" s="431"/>
      <c r="F250" s="431"/>
      <c r="G250" s="480"/>
      <c r="H250" s="436"/>
      <c r="I250" s="436"/>
      <c r="J250" s="436"/>
      <c r="K250" s="436"/>
      <c r="L250" s="436"/>
      <c r="M250" s="436"/>
      <c r="N250" s="436"/>
      <c r="O250" s="420"/>
    </row>
    <row r="251" spans="1:24" s="3" customFormat="1" ht="15" customHeight="1">
      <c r="A251" s="476"/>
      <c r="B251" s="29"/>
      <c r="C251" s="448"/>
      <c r="D251" s="432"/>
      <c r="E251" s="432"/>
      <c r="F251" s="432"/>
      <c r="G251" s="486"/>
      <c r="H251" s="437"/>
      <c r="I251" s="437"/>
      <c r="J251" s="437"/>
      <c r="K251" s="437"/>
      <c r="L251" s="437"/>
      <c r="M251" s="437"/>
      <c r="N251" s="437"/>
      <c r="O251" s="520"/>
      <c r="R251" s="5"/>
      <c r="S251" s="5"/>
      <c r="T251" s="5"/>
      <c r="U251" s="5"/>
      <c r="V251" s="5"/>
      <c r="W251" s="5"/>
      <c r="X251" s="5"/>
    </row>
    <row r="252" spans="1:24" s="3" customFormat="1" ht="15" customHeight="1">
      <c r="A252" s="273" t="s">
        <v>296</v>
      </c>
      <c r="B252" s="29" t="s">
        <v>126</v>
      </c>
      <c r="C252" s="39" t="s">
        <v>186</v>
      </c>
      <c r="D252" s="35">
        <v>1.52</v>
      </c>
      <c r="E252" s="35">
        <v>0.16</v>
      </c>
      <c r="F252" s="35">
        <v>9.84</v>
      </c>
      <c r="G252" s="36">
        <v>47</v>
      </c>
      <c r="H252" s="38">
        <v>0.02</v>
      </c>
      <c r="I252" s="38"/>
      <c r="J252" s="38"/>
      <c r="K252" s="38">
        <v>0.22</v>
      </c>
      <c r="L252" s="38">
        <v>4</v>
      </c>
      <c r="M252" s="38">
        <v>13</v>
      </c>
      <c r="N252" s="38">
        <v>2.8</v>
      </c>
      <c r="O252" s="99">
        <v>0.22</v>
      </c>
      <c r="R252" s="5"/>
      <c r="S252" s="5"/>
      <c r="T252" s="5"/>
      <c r="U252" s="5"/>
      <c r="V252" s="5"/>
      <c r="W252" s="5"/>
      <c r="X252" s="5"/>
    </row>
    <row r="253" spans="1:24" s="3" customFormat="1" ht="15" customHeight="1">
      <c r="A253" s="267" t="s">
        <v>412</v>
      </c>
      <c r="B253" s="80" t="s">
        <v>99</v>
      </c>
      <c r="C253" s="48" t="s">
        <v>129</v>
      </c>
      <c r="D253" s="49">
        <v>2.28</v>
      </c>
      <c r="E253" s="49">
        <v>0.24</v>
      </c>
      <c r="F253" s="49">
        <v>14.76</v>
      </c>
      <c r="G253" s="50">
        <v>70.5</v>
      </c>
      <c r="H253" s="57">
        <v>0.03</v>
      </c>
      <c r="I253" s="57"/>
      <c r="J253" s="57"/>
      <c r="K253" s="58">
        <v>0.33</v>
      </c>
      <c r="L253" s="57">
        <v>6</v>
      </c>
      <c r="M253" s="58">
        <v>19.5</v>
      </c>
      <c r="N253" s="57">
        <v>4.2</v>
      </c>
      <c r="O253" s="73">
        <v>0.33</v>
      </c>
      <c r="R253" s="5"/>
      <c r="S253" s="5"/>
      <c r="T253" s="5"/>
      <c r="U253" s="5"/>
      <c r="V253" s="5"/>
      <c r="W253" s="325"/>
      <c r="X253" s="5"/>
    </row>
    <row r="254" spans="1:24" s="3" customFormat="1" ht="15" customHeight="1">
      <c r="A254" s="174">
        <v>388</v>
      </c>
      <c r="B254" s="29" t="s">
        <v>315</v>
      </c>
      <c r="C254" s="96" t="s">
        <v>58</v>
      </c>
      <c r="D254" s="97">
        <v>0.72</v>
      </c>
      <c r="E254" s="97">
        <v>0.54</v>
      </c>
      <c r="F254" s="97">
        <v>18.54</v>
      </c>
      <c r="G254" s="98">
        <v>85</v>
      </c>
      <c r="H254" s="99">
        <v>0.04</v>
      </c>
      <c r="I254" s="99">
        <v>9</v>
      </c>
      <c r="J254" s="99"/>
      <c r="K254" s="99">
        <v>0.72</v>
      </c>
      <c r="L254" s="99">
        <v>34.2</v>
      </c>
      <c r="M254" s="99">
        <v>28.8</v>
      </c>
      <c r="N254" s="99">
        <v>21.6</v>
      </c>
      <c r="O254" s="99">
        <v>4.14</v>
      </c>
      <c r="R254" s="5"/>
      <c r="S254" s="186"/>
      <c r="T254" s="5"/>
      <c r="U254" s="5"/>
      <c r="V254" s="5"/>
      <c r="W254" s="186"/>
      <c r="X254" s="5"/>
    </row>
    <row r="255" spans="1:24" s="3" customFormat="1" ht="15" customHeight="1">
      <c r="A255" s="274"/>
      <c r="B255" s="29"/>
      <c r="C255" s="51"/>
      <c r="D255" s="52"/>
      <c r="E255" s="52"/>
      <c r="F255" s="52"/>
      <c r="G255" s="53"/>
      <c r="H255" s="71"/>
      <c r="I255" s="71"/>
      <c r="J255" s="71"/>
      <c r="K255" s="72"/>
      <c r="L255" s="71"/>
      <c r="M255" s="72"/>
      <c r="N255" s="72"/>
      <c r="O255" s="99"/>
      <c r="R255" s="5"/>
      <c r="S255" s="186"/>
      <c r="T255" s="16"/>
      <c r="U255" s="16"/>
      <c r="V255" s="5"/>
      <c r="W255" s="186"/>
      <c r="X255" s="5"/>
    </row>
    <row r="256" spans="1:24" s="3" customFormat="1" ht="15" customHeight="1">
      <c r="A256" s="274"/>
      <c r="B256" s="25" t="s">
        <v>23</v>
      </c>
      <c r="C256" s="39"/>
      <c r="D256" s="40">
        <f aca="true" t="shared" si="12" ref="D256:O256">SUM(D239:D255)</f>
        <v>16.27</v>
      </c>
      <c r="E256" s="40">
        <f t="shared" si="12"/>
        <v>14.57</v>
      </c>
      <c r="F256" s="40">
        <f t="shared" si="12"/>
        <v>106.85</v>
      </c>
      <c r="G256" s="40">
        <f t="shared" si="12"/>
        <v>628.45</v>
      </c>
      <c r="H256" s="40">
        <f t="shared" si="12"/>
        <v>0.15</v>
      </c>
      <c r="I256" s="40">
        <f t="shared" si="12"/>
        <v>10.88</v>
      </c>
      <c r="J256" s="40">
        <f t="shared" si="12"/>
        <v>0.2</v>
      </c>
      <c r="K256" s="40">
        <f t="shared" si="12"/>
        <v>3.9700000000000006</v>
      </c>
      <c r="L256" s="40">
        <f t="shared" si="12"/>
        <v>314.13</v>
      </c>
      <c r="M256" s="40">
        <f t="shared" si="12"/>
        <v>197.94000000000003</v>
      </c>
      <c r="N256" s="40">
        <f t="shared" si="12"/>
        <v>68.25</v>
      </c>
      <c r="O256" s="40">
        <f t="shared" si="12"/>
        <v>6.12</v>
      </c>
      <c r="R256" s="5"/>
      <c r="S256" s="186"/>
      <c r="T256" s="16"/>
      <c r="U256" s="16"/>
      <c r="V256" s="5"/>
      <c r="W256" s="186"/>
      <c r="X256" s="5"/>
    </row>
    <row r="257" spans="1:24" s="3" customFormat="1" ht="15" customHeight="1">
      <c r="A257" s="274"/>
      <c r="B257" s="25"/>
      <c r="C257" s="39"/>
      <c r="D257" s="35"/>
      <c r="E257" s="35"/>
      <c r="F257" s="35"/>
      <c r="G257" s="36"/>
      <c r="H257" s="37"/>
      <c r="I257" s="37"/>
      <c r="J257" s="37"/>
      <c r="K257" s="38"/>
      <c r="L257" s="37"/>
      <c r="M257" s="38"/>
      <c r="N257" s="37"/>
      <c r="O257" s="74"/>
      <c r="R257" s="5"/>
      <c r="S257" s="186"/>
      <c r="T257" s="16"/>
      <c r="U257" s="16"/>
      <c r="V257" s="5"/>
      <c r="W257" s="186"/>
      <c r="X257" s="5"/>
    </row>
    <row r="258" spans="1:24" s="3" customFormat="1" ht="15" customHeight="1">
      <c r="A258" s="274"/>
      <c r="B258" s="25"/>
      <c r="C258" s="39"/>
      <c r="D258" s="35"/>
      <c r="E258" s="35"/>
      <c r="F258" s="35"/>
      <c r="G258" s="36"/>
      <c r="H258" s="37"/>
      <c r="I258" s="37"/>
      <c r="J258" s="37"/>
      <c r="K258" s="38"/>
      <c r="L258" s="37"/>
      <c r="M258" s="38"/>
      <c r="N258" s="37"/>
      <c r="O258" s="74"/>
      <c r="R258" s="5"/>
      <c r="S258" s="186"/>
      <c r="T258" s="16"/>
      <c r="U258" s="16"/>
      <c r="V258" s="5"/>
      <c r="W258" s="186"/>
      <c r="X258" s="5"/>
    </row>
    <row r="259" spans="1:24" s="3" customFormat="1" ht="15" customHeight="1">
      <c r="A259" s="274"/>
      <c r="B259" s="25"/>
      <c r="C259" s="39"/>
      <c r="D259" s="35"/>
      <c r="E259" s="35"/>
      <c r="F259" s="35"/>
      <c r="G259" s="36"/>
      <c r="H259" s="37"/>
      <c r="I259" s="37"/>
      <c r="J259" s="37"/>
      <c r="K259" s="38"/>
      <c r="L259" s="37"/>
      <c r="M259" s="38"/>
      <c r="N259" s="37"/>
      <c r="O259" s="74"/>
      <c r="R259" s="5"/>
      <c r="S259" s="186"/>
      <c r="T259" s="16"/>
      <c r="U259" s="16"/>
      <c r="V259" s="5"/>
      <c r="W259" s="186"/>
      <c r="X259" s="5"/>
    </row>
    <row r="260" spans="1:24" s="3" customFormat="1" ht="15" customHeight="1">
      <c r="A260" s="274"/>
      <c r="B260" s="25" t="s">
        <v>24</v>
      </c>
      <c r="C260" s="39"/>
      <c r="D260" s="35"/>
      <c r="E260" s="35"/>
      <c r="F260" s="35"/>
      <c r="G260" s="36"/>
      <c r="H260" s="37"/>
      <c r="I260" s="37"/>
      <c r="J260" s="37"/>
      <c r="K260" s="38"/>
      <c r="L260" s="37"/>
      <c r="M260" s="38"/>
      <c r="N260" s="37"/>
      <c r="O260" s="74"/>
      <c r="R260" s="5"/>
      <c r="S260" s="186"/>
      <c r="T260" s="12"/>
      <c r="U260" s="12"/>
      <c r="V260" s="5"/>
      <c r="W260" s="186"/>
      <c r="X260" s="5"/>
    </row>
    <row r="261" spans="1:24" s="3" customFormat="1" ht="15" customHeight="1">
      <c r="A261" s="274"/>
      <c r="B261" s="25"/>
      <c r="C261" s="39"/>
      <c r="D261" s="35"/>
      <c r="E261" s="35"/>
      <c r="F261" s="35"/>
      <c r="G261" s="36"/>
      <c r="H261" s="37"/>
      <c r="I261" s="37"/>
      <c r="J261" s="37"/>
      <c r="K261" s="38"/>
      <c r="L261" s="37"/>
      <c r="M261" s="38"/>
      <c r="N261" s="37"/>
      <c r="O261" s="74"/>
      <c r="R261" s="5"/>
      <c r="S261" s="186"/>
      <c r="T261" s="5"/>
      <c r="U261" s="5"/>
      <c r="V261" s="5"/>
      <c r="W261" s="5"/>
      <c r="X261" s="5"/>
    </row>
    <row r="262" spans="1:27" s="3" customFormat="1" ht="15" customHeight="1">
      <c r="A262" s="468">
        <v>101</v>
      </c>
      <c r="B262" s="95" t="s">
        <v>281</v>
      </c>
      <c r="C262" s="465" t="s">
        <v>26</v>
      </c>
      <c r="D262" s="430">
        <v>2.72</v>
      </c>
      <c r="E262" s="430">
        <v>4.54</v>
      </c>
      <c r="F262" s="430">
        <v>20.54</v>
      </c>
      <c r="G262" s="485">
        <v>137</v>
      </c>
      <c r="H262" s="435">
        <v>0.11</v>
      </c>
      <c r="I262" s="435">
        <v>16.5</v>
      </c>
      <c r="J262" s="435">
        <v>0.02</v>
      </c>
      <c r="K262" s="435">
        <v>0.93</v>
      </c>
      <c r="L262" s="435">
        <v>21.02</v>
      </c>
      <c r="M262" s="435">
        <v>88.05</v>
      </c>
      <c r="N262" s="435">
        <v>26.52</v>
      </c>
      <c r="O262" s="419">
        <v>1.02</v>
      </c>
      <c r="P262" s="5"/>
      <c r="R262" s="5"/>
      <c r="S262" s="5"/>
      <c r="T262" s="5"/>
      <c r="U262" s="5"/>
      <c r="V262" s="5"/>
      <c r="W262" s="5"/>
      <c r="X262" s="5"/>
      <c r="Y262" s="323"/>
      <c r="Z262" s="184"/>
      <c r="AA262" s="184"/>
    </row>
    <row r="263" spans="1:27" s="3" customFormat="1" ht="15" customHeight="1">
      <c r="A263" s="463"/>
      <c r="B263" s="95" t="s">
        <v>109</v>
      </c>
      <c r="C263" s="466"/>
      <c r="D263" s="431"/>
      <c r="E263" s="431"/>
      <c r="F263" s="431"/>
      <c r="G263" s="480"/>
      <c r="H263" s="436"/>
      <c r="I263" s="436"/>
      <c r="J263" s="436"/>
      <c r="K263" s="436"/>
      <c r="L263" s="436"/>
      <c r="M263" s="436"/>
      <c r="N263" s="436"/>
      <c r="O263" s="420"/>
      <c r="P263" s="5"/>
      <c r="R263" s="5"/>
      <c r="S263" s="5"/>
      <c r="T263" s="5"/>
      <c r="U263" s="5"/>
      <c r="V263" s="5"/>
      <c r="W263" s="5"/>
      <c r="X263" s="16"/>
      <c r="Y263" s="324">
        <f>T237*154/175</f>
        <v>0</v>
      </c>
      <c r="Z263" s="138">
        <f>T237*130/150</f>
        <v>0</v>
      </c>
      <c r="AA263" s="138">
        <f>T237*155/150</f>
        <v>0</v>
      </c>
    </row>
    <row r="264" spans="1:27" s="3" customFormat="1" ht="15" customHeight="1">
      <c r="A264" s="463"/>
      <c r="B264" s="95" t="s">
        <v>464</v>
      </c>
      <c r="C264" s="466"/>
      <c r="D264" s="431"/>
      <c r="E264" s="431"/>
      <c r="F264" s="431"/>
      <c r="G264" s="480"/>
      <c r="H264" s="436"/>
      <c r="I264" s="436"/>
      <c r="J264" s="436"/>
      <c r="K264" s="436"/>
      <c r="L264" s="436"/>
      <c r="M264" s="436"/>
      <c r="N264" s="436"/>
      <c r="O264" s="420"/>
      <c r="P264" s="5"/>
      <c r="R264" s="5"/>
      <c r="S264" s="5"/>
      <c r="T264" s="5"/>
      <c r="U264" s="5"/>
      <c r="V264" s="5"/>
      <c r="W264" s="5"/>
      <c r="X264" s="16"/>
      <c r="Y264" s="324">
        <f>T238*154/175</f>
        <v>0</v>
      </c>
      <c r="Z264" s="138">
        <f>T238*130/150</f>
        <v>0</v>
      </c>
      <c r="AA264" s="138">
        <f>T238*155/150</f>
        <v>0</v>
      </c>
    </row>
    <row r="265" spans="1:27" s="3" customFormat="1" ht="15" customHeight="1">
      <c r="A265" s="463"/>
      <c r="B265" s="95" t="s">
        <v>71</v>
      </c>
      <c r="C265" s="466"/>
      <c r="D265" s="431"/>
      <c r="E265" s="431"/>
      <c r="F265" s="431"/>
      <c r="G265" s="480"/>
      <c r="H265" s="436"/>
      <c r="I265" s="436"/>
      <c r="J265" s="436"/>
      <c r="K265" s="436"/>
      <c r="L265" s="436"/>
      <c r="M265" s="436"/>
      <c r="N265" s="436"/>
      <c r="O265" s="420"/>
      <c r="P265" s="5"/>
      <c r="R265" s="5"/>
      <c r="S265" s="5"/>
      <c r="T265" s="5"/>
      <c r="U265" s="5"/>
      <c r="V265" s="5"/>
      <c r="W265" s="5"/>
      <c r="X265" s="16"/>
      <c r="Y265" s="324">
        <f>T239*154/175</f>
        <v>0</v>
      </c>
      <c r="Z265" s="138">
        <f>T239*130/150</f>
        <v>0</v>
      </c>
      <c r="AA265" s="138">
        <f>T239*155/150</f>
        <v>0</v>
      </c>
    </row>
    <row r="266" spans="1:27" s="3" customFormat="1" ht="15" customHeight="1">
      <c r="A266" s="463"/>
      <c r="B266" s="95" t="s">
        <v>65</v>
      </c>
      <c r="C266" s="466"/>
      <c r="D266" s="431"/>
      <c r="E266" s="431"/>
      <c r="F266" s="431"/>
      <c r="G266" s="480"/>
      <c r="H266" s="436"/>
      <c r="I266" s="436"/>
      <c r="J266" s="436"/>
      <c r="K266" s="436"/>
      <c r="L266" s="436"/>
      <c r="M266" s="436"/>
      <c r="N266" s="436"/>
      <c r="O266" s="420"/>
      <c r="P266" s="5"/>
      <c r="R266" s="5"/>
      <c r="S266" s="5"/>
      <c r="T266" s="5"/>
      <c r="U266" s="5"/>
      <c r="V266" s="5"/>
      <c r="W266" s="5"/>
      <c r="X266" s="16"/>
      <c r="Y266" s="324">
        <f>T240*154/175</f>
        <v>0</v>
      </c>
      <c r="Z266" s="138">
        <f>T240*130/150</f>
        <v>0</v>
      </c>
      <c r="AA266" s="138">
        <f>T240*155/150</f>
        <v>0</v>
      </c>
    </row>
    <row r="267" spans="1:27" s="3" customFormat="1" ht="15" customHeight="1">
      <c r="A267" s="463"/>
      <c r="B267" s="95" t="s">
        <v>96</v>
      </c>
      <c r="C267" s="466"/>
      <c r="D267" s="431"/>
      <c r="E267" s="431"/>
      <c r="F267" s="431"/>
      <c r="G267" s="480"/>
      <c r="H267" s="436"/>
      <c r="I267" s="436"/>
      <c r="J267" s="436"/>
      <c r="K267" s="436"/>
      <c r="L267" s="436"/>
      <c r="M267" s="436"/>
      <c r="N267" s="436"/>
      <c r="O267" s="420"/>
      <c r="P267" s="5"/>
      <c r="R267" s="5"/>
      <c r="S267" s="5"/>
      <c r="T267" s="5"/>
      <c r="U267" s="5"/>
      <c r="V267" s="5"/>
      <c r="W267" s="5"/>
      <c r="X267" s="16"/>
      <c r="Y267" s="324">
        <f>T241*154/175</f>
        <v>0</v>
      </c>
      <c r="Z267" s="138">
        <f>T241*130/150</f>
        <v>0</v>
      </c>
      <c r="AA267" s="138">
        <f>T241*155/150</f>
        <v>0</v>
      </c>
    </row>
    <row r="268" spans="1:27" s="3" customFormat="1" ht="15" customHeight="1">
      <c r="A268" s="544"/>
      <c r="B268" s="95" t="s">
        <v>66</v>
      </c>
      <c r="C268" s="472"/>
      <c r="D268" s="432"/>
      <c r="E268" s="432"/>
      <c r="F268" s="432"/>
      <c r="G268" s="486"/>
      <c r="H268" s="437"/>
      <c r="I268" s="437"/>
      <c r="J268" s="437"/>
      <c r="K268" s="437"/>
      <c r="L268" s="437"/>
      <c r="M268" s="437"/>
      <c r="N268" s="437"/>
      <c r="O268" s="520"/>
      <c r="P268" s="5"/>
      <c r="R268" s="5"/>
      <c r="S268" s="326"/>
      <c r="T268" s="94"/>
      <c r="U268" s="94"/>
      <c r="V268" s="5"/>
      <c r="W268" s="5"/>
      <c r="X268" s="16"/>
      <c r="Y268" s="324" t="e">
        <f>#REF!*154/175</f>
        <v>#REF!</v>
      </c>
      <c r="Z268" s="138" t="e">
        <f>#REF!*130/150</f>
        <v>#REF!</v>
      </c>
      <c r="AA268" s="138" t="e">
        <f>#REF!*155/150</f>
        <v>#REF!</v>
      </c>
    </row>
    <row r="269" spans="1:27" s="3" customFormat="1" ht="15" customHeight="1">
      <c r="A269" s="473">
        <v>199</v>
      </c>
      <c r="B269" s="29" t="s">
        <v>508</v>
      </c>
      <c r="C269" s="567" t="s">
        <v>27</v>
      </c>
      <c r="D269" s="499">
        <v>14.27</v>
      </c>
      <c r="E269" s="499">
        <v>4.39</v>
      </c>
      <c r="F269" s="499">
        <v>28.39</v>
      </c>
      <c r="G269" s="496">
        <v>210</v>
      </c>
      <c r="H269" s="523">
        <v>0.31</v>
      </c>
      <c r="I269" s="564"/>
      <c r="J269" s="523">
        <v>0.02</v>
      </c>
      <c r="K269" s="564"/>
      <c r="L269" s="523">
        <v>81.95</v>
      </c>
      <c r="M269" s="523">
        <v>229.02</v>
      </c>
      <c r="N269" s="523">
        <v>76.83</v>
      </c>
      <c r="O269" s="561">
        <v>4.83</v>
      </c>
      <c r="P269" s="5"/>
      <c r="R269" s="5"/>
      <c r="S269" s="326"/>
      <c r="T269" s="16"/>
      <c r="U269" s="16"/>
      <c r="V269" s="5"/>
      <c r="W269" s="5"/>
      <c r="X269" s="16"/>
      <c r="Y269" s="324" t="e">
        <f>#REF!*154/175</f>
        <v>#REF!</v>
      </c>
      <c r="Z269" s="138" t="e">
        <f>#REF!*130/150</f>
        <v>#REF!</v>
      </c>
      <c r="AA269" s="138" t="e">
        <f>#REF!*155/150</f>
        <v>#REF!</v>
      </c>
    </row>
    <row r="270" spans="1:27" s="3" customFormat="1" ht="15.75" customHeight="1">
      <c r="A270" s="474"/>
      <c r="B270" s="29" t="s">
        <v>509</v>
      </c>
      <c r="C270" s="568"/>
      <c r="D270" s="500"/>
      <c r="E270" s="500"/>
      <c r="F270" s="500"/>
      <c r="G270" s="497"/>
      <c r="H270" s="524"/>
      <c r="I270" s="565"/>
      <c r="J270" s="524"/>
      <c r="K270" s="565"/>
      <c r="L270" s="524"/>
      <c r="M270" s="524"/>
      <c r="N270" s="524"/>
      <c r="O270" s="562"/>
      <c r="P270" s="5"/>
      <c r="R270" s="5"/>
      <c r="S270" s="326"/>
      <c r="T270" s="16"/>
      <c r="U270" s="16"/>
      <c r="V270" s="5"/>
      <c r="W270" s="5"/>
      <c r="X270" s="16"/>
      <c r="Y270" s="324" t="e">
        <f>#REF!*154/175</f>
        <v>#REF!</v>
      </c>
      <c r="Z270" s="138" t="e">
        <f>#REF!*130/150</f>
        <v>#REF!</v>
      </c>
      <c r="AA270" s="138" t="e">
        <f>#REF!*155/150</f>
        <v>#REF!</v>
      </c>
    </row>
    <row r="271" spans="1:27" s="3" customFormat="1" ht="15" customHeight="1">
      <c r="A271" s="474"/>
      <c r="B271" s="29" t="s">
        <v>510</v>
      </c>
      <c r="C271" s="568"/>
      <c r="D271" s="500"/>
      <c r="E271" s="500"/>
      <c r="F271" s="500"/>
      <c r="G271" s="497"/>
      <c r="H271" s="524"/>
      <c r="I271" s="565"/>
      <c r="J271" s="524"/>
      <c r="K271" s="565"/>
      <c r="L271" s="524"/>
      <c r="M271" s="524"/>
      <c r="N271" s="524"/>
      <c r="O271" s="562"/>
      <c r="P271" s="5"/>
      <c r="R271" s="5"/>
      <c r="S271" s="326"/>
      <c r="T271" s="16"/>
      <c r="U271" s="16"/>
      <c r="V271" s="5"/>
      <c r="W271" s="5"/>
      <c r="X271" s="16"/>
      <c r="Y271" s="324" t="e">
        <f>#REF!*154/175</f>
        <v>#REF!</v>
      </c>
      <c r="Z271" s="184">
        <v>20</v>
      </c>
      <c r="AA271" s="184">
        <v>25</v>
      </c>
    </row>
    <row r="272" spans="1:27" s="3" customFormat="1" ht="15" customHeight="1">
      <c r="A272" s="476"/>
      <c r="B272" s="29" t="s">
        <v>511</v>
      </c>
      <c r="C272" s="569"/>
      <c r="D272" s="501"/>
      <c r="E272" s="501"/>
      <c r="F272" s="501"/>
      <c r="G272" s="498"/>
      <c r="H272" s="525"/>
      <c r="I272" s="566"/>
      <c r="J272" s="525"/>
      <c r="K272" s="566"/>
      <c r="L272" s="525"/>
      <c r="M272" s="525"/>
      <c r="N272" s="525"/>
      <c r="O272" s="563"/>
      <c r="P272" s="5"/>
      <c r="R272" s="5"/>
      <c r="S272" s="326"/>
      <c r="T272" s="16"/>
      <c r="U272" s="16"/>
      <c r="V272" s="5"/>
      <c r="W272" s="5"/>
      <c r="X272" s="12"/>
      <c r="Y272" s="323" t="s">
        <v>469</v>
      </c>
      <c r="Z272" s="184" t="s">
        <v>258</v>
      </c>
      <c r="AA272" s="184" t="s">
        <v>489</v>
      </c>
    </row>
    <row r="273" spans="1:24" s="3" customFormat="1" ht="14.25" customHeight="1">
      <c r="A273" s="547">
        <v>278</v>
      </c>
      <c r="B273" s="95" t="s">
        <v>643</v>
      </c>
      <c r="C273" s="526" t="s">
        <v>203</v>
      </c>
      <c r="D273" s="430">
        <v>12.42</v>
      </c>
      <c r="E273" s="430">
        <v>11.43</v>
      </c>
      <c r="F273" s="430">
        <v>7.83</v>
      </c>
      <c r="G273" s="485">
        <v>183.4</v>
      </c>
      <c r="H273" s="435">
        <v>0.06</v>
      </c>
      <c r="I273" s="435">
        <v>2.25</v>
      </c>
      <c r="J273" s="435">
        <v>0.02</v>
      </c>
      <c r="K273" s="435">
        <v>0.45</v>
      </c>
      <c r="L273" s="435">
        <v>17.1</v>
      </c>
      <c r="M273" s="435">
        <v>137.7</v>
      </c>
      <c r="N273" s="435">
        <v>18.9</v>
      </c>
      <c r="O273" s="419">
        <v>1.98</v>
      </c>
      <c r="P273" s="5"/>
      <c r="R273" s="5"/>
      <c r="S273" s="326"/>
      <c r="T273" s="16"/>
      <c r="U273" s="16"/>
      <c r="V273" s="5"/>
      <c r="W273" s="5"/>
      <c r="X273" s="5"/>
    </row>
    <row r="274" spans="1:27" s="3" customFormat="1" ht="14.25" customHeight="1">
      <c r="A274" s="513"/>
      <c r="B274" s="149" t="s">
        <v>606</v>
      </c>
      <c r="C274" s="447"/>
      <c r="D274" s="431"/>
      <c r="E274" s="431"/>
      <c r="F274" s="431"/>
      <c r="G274" s="480"/>
      <c r="H274" s="436"/>
      <c r="I274" s="436"/>
      <c r="J274" s="436"/>
      <c r="K274" s="436"/>
      <c r="L274" s="436"/>
      <c r="M274" s="436"/>
      <c r="N274" s="436"/>
      <c r="O274" s="420"/>
      <c r="P274" s="5"/>
      <c r="R274" s="5"/>
      <c r="S274" s="326"/>
      <c r="T274" s="16"/>
      <c r="U274" s="16"/>
      <c r="V274" s="5"/>
      <c r="W274" s="5"/>
      <c r="X274" s="16"/>
      <c r="Y274" s="16"/>
      <c r="Z274" s="5"/>
      <c r="AA274" s="5"/>
    </row>
    <row r="275" spans="1:27" s="3" customFormat="1" ht="14.25" customHeight="1">
      <c r="A275" s="513"/>
      <c r="B275" s="33" t="s">
        <v>607</v>
      </c>
      <c r="C275" s="447"/>
      <c r="D275" s="431"/>
      <c r="E275" s="431"/>
      <c r="F275" s="431"/>
      <c r="G275" s="480"/>
      <c r="H275" s="436"/>
      <c r="I275" s="436"/>
      <c r="J275" s="436"/>
      <c r="K275" s="436"/>
      <c r="L275" s="436"/>
      <c r="M275" s="436"/>
      <c r="N275" s="436"/>
      <c r="O275" s="420"/>
      <c r="P275" s="5"/>
      <c r="R275" s="5"/>
      <c r="S275" s="326"/>
      <c r="T275" s="16"/>
      <c r="U275" s="16"/>
      <c r="V275" s="5"/>
      <c r="W275" s="5"/>
      <c r="X275" s="12"/>
      <c r="Y275" s="5"/>
      <c r="Z275" s="5"/>
      <c r="AA275" s="5"/>
    </row>
    <row r="276" spans="1:27" s="3" customFormat="1" ht="14.25" customHeight="1">
      <c r="A276" s="513"/>
      <c r="B276" s="33" t="s">
        <v>608</v>
      </c>
      <c r="C276" s="447"/>
      <c r="D276" s="431"/>
      <c r="E276" s="431"/>
      <c r="F276" s="431"/>
      <c r="G276" s="480"/>
      <c r="H276" s="436"/>
      <c r="I276" s="436"/>
      <c r="J276" s="436"/>
      <c r="K276" s="436"/>
      <c r="L276" s="436"/>
      <c r="M276" s="436"/>
      <c r="N276" s="436"/>
      <c r="O276" s="420"/>
      <c r="P276" s="5"/>
      <c r="S276" s="326"/>
      <c r="T276" s="322"/>
      <c r="U276" s="322"/>
      <c r="V276" s="5"/>
      <c r="X276" s="5"/>
      <c r="Y276" s="5"/>
      <c r="Z276" s="5"/>
      <c r="AA276" s="5"/>
    </row>
    <row r="277" spans="1:22" s="3" customFormat="1" ht="14.25" customHeight="1">
      <c r="A277" s="514"/>
      <c r="B277" s="33" t="s">
        <v>609</v>
      </c>
      <c r="C277" s="448"/>
      <c r="D277" s="432"/>
      <c r="E277" s="432"/>
      <c r="F277" s="432"/>
      <c r="G277" s="486"/>
      <c r="H277" s="437"/>
      <c r="I277" s="437"/>
      <c r="J277" s="437"/>
      <c r="K277" s="437"/>
      <c r="L277" s="437"/>
      <c r="M277" s="437"/>
      <c r="N277" s="437"/>
      <c r="O277" s="520"/>
      <c r="P277" s="5"/>
      <c r="S277" s="94"/>
      <c r="T277" s="16"/>
      <c r="U277" s="16"/>
      <c r="V277" s="5"/>
    </row>
    <row r="278" spans="1:22" s="3" customFormat="1" ht="15" customHeight="1">
      <c r="A278" s="547">
        <v>54</v>
      </c>
      <c r="B278" s="176" t="s">
        <v>506</v>
      </c>
      <c r="C278" s="526" t="s">
        <v>29</v>
      </c>
      <c r="D278" s="430">
        <v>0.66</v>
      </c>
      <c r="E278" s="430">
        <v>3.1</v>
      </c>
      <c r="F278" s="430">
        <v>7.19</v>
      </c>
      <c r="G278" s="485">
        <v>59</v>
      </c>
      <c r="H278" s="435">
        <v>0.01</v>
      </c>
      <c r="I278" s="435">
        <v>6.68</v>
      </c>
      <c r="J278" s="435"/>
      <c r="K278" s="435"/>
      <c r="L278" s="435">
        <v>17.44</v>
      </c>
      <c r="M278" s="435">
        <v>18.99</v>
      </c>
      <c r="N278" s="435">
        <v>10.26</v>
      </c>
      <c r="O278" s="419">
        <v>0.92</v>
      </c>
      <c r="S278" s="5"/>
      <c r="T278" s="5"/>
      <c r="U278" s="5"/>
      <c r="V278" s="5"/>
    </row>
    <row r="279" spans="1:15" s="3" customFormat="1" ht="15" customHeight="1">
      <c r="A279" s="551"/>
      <c r="B279" s="176" t="s">
        <v>562</v>
      </c>
      <c r="C279" s="527"/>
      <c r="D279" s="431"/>
      <c r="E279" s="431"/>
      <c r="F279" s="431"/>
      <c r="G279" s="480"/>
      <c r="H279" s="436"/>
      <c r="I279" s="436"/>
      <c r="J279" s="436"/>
      <c r="K279" s="436"/>
      <c r="L279" s="436"/>
      <c r="M279" s="436"/>
      <c r="N279" s="436"/>
      <c r="O279" s="420"/>
    </row>
    <row r="280" spans="1:15" s="3" customFormat="1" ht="15" customHeight="1">
      <c r="A280" s="551"/>
      <c r="B280" s="176" t="s">
        <v>563</v>
      </c>
      <c r="C280" s="527"/>
      <c r="D280" s="431"/>
      <c r="E280" s="431"/>
      <c r="F280" s="431"/>
      <c r="G280" s="480"/>
      <c r="H280" s="436"/>
      <c r="I280" s="436"/>
      <c r="J280" s="436"/>
      <c r="K280" s="436"/>
      <c r="L280" s="436"/>
      <c r="M280" s="436"/>
      <c r="N280" s="436"/>
      <c r="O280" s="420"/>
    </row>
    <row r="281" spans="1:15" s="3" customFormat="1" ht="15" customHeight="1">
      <c r="A281" s="551"/>
      <c r="B281" s="176" t="s">
        <v>564</v>
      </c>
      <c r="C281" s="527"/>
      <c r="D281" s="431"/>
      <c r="E281" s="431"/>
      <c r="F281" s="431"/>
      <c r="G281" s="480"/>
      <c r="H281" s="436"/>
      <c r="I281" s="436"/>
      <c r="J281" s="436"/>
      <c r="K281" s="436"/>
      <c r="L281" s="436"/>
      <c r="M281" s="436"/>
      <c r="N281" s="436"/>
      <c r="O281" s="420"/>
    </row>
    <row r="282" spans="1:15" s="3" customFormat="1" ht="15" customHeight="1">
      <c r="A282" s="552"/>
      <c r="B282" s="176" t="s">
        <v>565</v>
      </c>
      <c r="C282" s="537"/>
      <c r="D282" s="445"/>
      <c r="E282" s="445"/>
      <c r="F282" s="445"/>
      <c r="G282" s="481"/>
      <c r="H282" s="484"/>
      <c r="I282" s="484"/>
      <c r="J282" s="484"/>
      <c r="K282" s="484"/>
      <c r="L282" s="484"/>
      <c r="M282" s="484"/>
      <c r="N282" s="484"/>
      <c r="O282" s="521"/>
    </row>
    <row r="283" spans="1:15" s="3" customFormat="1" ht="15" customHeight="1">
      <c r="A283" s="473">
        <v>377</v>
      </c>
      <c r="B283" s="95" t="s">
        <v>103</v>
      </c>
      <c r="C283" s="456" t="s">
        <v>487</v>
      </c>
      <c r="D283" s="449">
        <v>0.26</v>
      </c>
      <c r="E283" s="449">
        <v>0.05</v>
      </c>
      <c r="F283" s="449">
        <v>15.22</v>
      </c>
      <c r="G283" s="505">
        <v>59</v>
      </c>
      <c r="H283" s="488"/>
      <c r="I283" s="488">
        <v>2.9</v>
      </c>
      <c r="J283" s="488"/>
      <c r="K283" s="488"/>
      <c r="L283" s="488">
        <v>8.05</v>
      </c>
      <c r="M283" s="488">
        <v>9.78</v>
      </c>
      <c r="N283" s="488">
        <v>5.24</v>
      </c>
      <c r="O283" s="488">
        <v>0.9</v>
      </c>
    </row>
    <row r="284" spans="1:28" s="3" customFormat="1" ht="15" customHeight="1">
      <c r="A284" s="474"/>
      <c r="B284" s="95" t="s">
        <v>80</v>
      </c>
      <c r="C284" s="457"/>
      <c r="D284" s="440"/>
      <c r="E284" s="440"/>
      <c r="F284" s="440"/>
      <c r="G284" s="506"/>
      <c r="H284" s="489"/>
      <c r="I284" s="489"/>
      <c r="J284" s="489"/>
      <c r="K284" s="489"/>
      <c r="L284" s="489"/>
      <c r="M284" s="489"/>
      <c r="N284" s="489"/>
      <c r="O284" s="489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s="3" customFormat="1" ht="15" customHeight="1">
      <c r="A285" s="474"/>
      <c r="B285" s="95" t="s">
        <v>78</v>
      </c>
      <c r="C285" s="457"/>
      <c r="D285" s="440"/>
      <c r="E285" s="440"/>
      <c r="F285" s="440"/>
      <c r="G285" s="506"/>
      <c r="H285" s="489"/>
      <c r="I285" s="489"/>
      <c r="J285" s="489"/>
      <c r="K285" s="489"/>
      <c r="L285" s="489"/>
      <c r="M285" s="489"/>
      <c r="N285" s="489"/>
      <c r="O285" s="489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s="3" customFormat="1" ht="15" customHeight="1">
      <c r="A286" s="476"/>
      <c r="B286" s="95" t="s">
        <v>79</v>
      </c>
      <c r="C286" s="458"/>
      <c r="D286" s="450"/>
      <c r="E286" s="450"/>
      <c r="F286" s="450"/>
      <c r="G286" s="507"/>
      <c r="H286" s="516"/>
      <c r="I286" s="516"/>
      <c r="J286" s="516"/>
      <c r="K286" s="516"/>
      <c r="L286" s="516"/>
      <c r="M286" s="516"/>
      <c r="N286" s="516"/>
      <c r="O286" s="516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s="3" customFormat="1" ht="15" customHeight="1">
      <c r="A287" s="273" t="s">
        <v>635</v>
      </c>
      <c r="B287" s="29" t="s">
        <v>99</v>
      </c>
      <c r="C287" s="39" t="s">
        <v>129</v>
      </c>
      <c r="D287" s="35">
        <v>2.28</v>
      </c>
      <c r="E287" s="35">
        <v>0.24</v>
      </c>
      <c r="F287" s="35">
        <v>14.76</v>
      </c>
      <c r="G287" s="36">
        <v>70.5</v>
      </c>
      <c r="H287" s="37">
        <v>0.03</v>
      </c>
      <c r="I287" s="37"/>
      <c r="J287" s="37"/>
      <c r="K287" s="38">
        <v>0.33</v>
      </c>
      <c r="L287" s="37">
        <v>6</v>
      </c>
      <c r="M287" s="38">
        <v>19.5</v>
      </c>
      <c r="N287" s="37">
        <v>4.2</v>
      </c>
      <c r="O287" s="73">
        <v>0.33</v>
      </c>
      <c r="S287" s="5"/>
      <c r="T287" s="5"/>
      <c r="U287" s="5"/>
      <c r="V287" s="5"/>
      <c r="W287" s="5"/>
      <c r="X287" s="325"/>
      <c r="Y287" s="325"/>
      <c r="Z287" s="325"/>
      <c r="AA287" s="325"/>
      <c r="AB287" s="5"/>
    </row>
    <row r="288" spans="1:28" s="3" customFormat="1" ht="15" customHeight="1">
      <c r="A288" s="273" t="s">
        <v>635</v>
      </c>
      <c r="B288" s="29" t="s">
        <v>126</v>
      </c>
      <c r="C288" s="39" t="s">
        <v>186</v>
      </c>
      <c r="D288" s="35">
        <v>1.52</v>
      </c>
      <c r="E288" s="35">
        <v>0.16</v>
      </c>
      <c r="F288" s="35">
        <v>9.84</v>
      </c>
      <c r="G288" s="36">
        <v>47</v>
      </c>
      <c r="H288" s="38">
        <v>0.02</v>
      </c>
      <c r="I288" s="38"/>
      <c r="J288" s="38"/>
      <c r="K288" s="38">
        <v>0.22</v>
      </c>
      <c r="L288" s="38">
        <v>4</v>
      </c>
      <c r="M288" s="38">
        <v>13</v>
      </c>
      <c r="N288" s="38">
        <v>2.8</v>
      </c>
      <c r="O288" s="99">
        <v>0.22</v>
      </c>
      <c r="S288" s="5"/>
      <c r="T288" s="5"/>
      <c r="U288" s="5"/>
      <c r="V288" s="5"/>
      <c r="W288" s="5"/>
      <c r="X288" s="16"/>
      <c r="Y288" s="16"/>
      <c r="Z288" s="94"/>
      <c r="AA288" s="94"/>
      <c r="AB288" s="5"/>
    </row>
    <row r="289" spans="1:28" s="3" customFormat="1" ht="15" customHeight="1">
      <c r="A289" s="274"/>
      <c r="B289" s="25" t="s">
        <v>23</v>
      </c>
      <c r="C289" s="39"/>
      <c r="D289" s="40">
        <f aca="true" t="shared" si="13" ref="D289:O289">SUM(D261:D288)</f>
        <v>34.13</v>
      </c>
      <c r="E289" s="40">
        <f t="shared" si="13"/>
        <v>23.91</v>
      </c>
      <c r="F289" s="40">
        <f t="shared" si="13"/>
        <v>103.77000000000001</v>
      </c>
      <c r="G289" s="40">
        <f t="shared" si="13"/>
        <v>765.9</v>
      </c>
      <c r="H289" s="40">
        <f t="shared" si="13"/>
        <v>0.54</v>
      </c>
      <c r="I289" s="40">
        <f t="shared" si="13"/>
        <v>28.33</v>
      </c>
      <c r="J289" s="40">
        <f t="shared" si="13"/>
        <v>0.06</v>
      </c>
      <c r="K289" s="40">
        <f t="shared" si="13"/>
        <v>1.9300000000000002</v>
      </c>
      <c r="L289" s="40">
        <f t="shared" si="13"/>
        <v>155.56</v>
      </c>
      <c r="M289" s="40">
        <f t="shared" si="13"/>
        <v>516.04</v>
      </c>
      <c r="N289" s="40">
        <f t="shared" si="13"/>
        <v>144.75</v>
      </c>
      <c r="O289" s="75">
        <f t="shared" si="13"/>
        <v>10.200000000000001</v>
      </c>
      <c r="S289" s="5"/>
      <c r="T289" s="5"/>
      <c r="U289" s="5"/>
      <c r="V289" s="5"/>
      <c r="W289" s="5"/>
      <c r="X289" s="16"/>
      <c r="Y289" s="16"/>
      <c r="Z289" s="94"/>
      <c r="AA289" s="94"/>
      <c r="AB289" s="5"/>
    </row>
    <row r="290" spans="1:28" s="3" customFormat="1" ht="15" customHeight="1">
      <c r="A290" s="274"/>
      <c r="B290" s="25"/>
      <c r="C290" s="39"/>
      <c r="D290" s="40"/>
      <c r="E290" s="40"/>
      <c r="F290" s="40"/>
      <c r="G290" s="111"/>
      <c r="H290" s="40"/>
      <c r="I290" s="40"/>
      <c r="J290" s="40"/>
      <c r="K290" s="111"/>
      <c r="L290" s="40"/>
      <c r="M290" s="111"/>
      <c r="N290" s="40"/>
      <c r="O290" s="75"/>
      <c r="S290" s="5"/>
      <c r="T290" s="5"/>
      <c r="U290" s="5"/>
      <c r="V290" s="5"/>
      <c r="W290" s="5"/>
      <c r="X290" s="16"/>
      <c r="Y290" s="16"/>
      <c r="Z290" s="94"/>
      <c r="AA290" s="94"/>
      <c r="AB290" s="5"/>
    </row>
    <row r="291" spans="1:28" s="3" customFormat="1" ht="15" customHeight="1">
      <c r="A291" s="274"/>
      <c r="B291" s="25" t="s">
        <v>343</v>
      </c>
      <c r="C291" s="39"/>
      <c r="D291" s="40"/>
      <c r="E291" s="40"/>
      <c r="F291" s="40"/>
      <c r="G291" s="111"/>
      <c r="H291" s="40"/>
      <c r="I291" s="40"/>
      <c r="J291" s="40"/>
      <c r="K291" s="111"/>
      <c r="L291" s="40"/>
      <c r="M291" s="111"/>
      <c r="N291" s="40"/>
      <c r="O291" s="75"/>
      <c r="S291" s="5"/>
      <c r="T291" s="5"/>
      <c r="U291" s="5"/>
      <c r="V291" s="5"/>
      <c r="W291" s="5"/>
      <c r="X291" s="16"/>
      <c r="Y291" s="16"/>
      <c r="Z291" s="94"/>
      <c r="AA291" s="94"/>
      <c r="AB291" s="5"/>
    </row>
    <row r="292" spans="1:28" s="3" customFormat="1" ht="15" customHeight="1">
      <c r="A292" s="206"/>
      <c r="B292" s="25"/>
      <c r="C292" s="51"/>
      <c r="D292" s="66"/>
      <c r="E292" s="66"/>
      <c r="F292" s="66"/>
      <c r="G292" s="255"/>
      <c r="H292" s="66"/>
      <c r="I292" s="66"/>
      <c r="J292" s="66"/>
      <c r="K292" s="255"/>
      <c r="L292" s="66"/>
      <c r="M292" s="255"/>
      <c r="N292" s="66"/>
      <c r="O292" s="112"/>
      <c r="S292" s="5"/>
      <c r="T292" s="5"/>
      <c r="U292" s="5"/>
      <c r="V292" s="5"/>
      <c r="W292" s="5"/>
      <c r="X292" s="16"/>
      <c r="Y292" s="16"/>
      <c r="Z292" s="94"/>
      <c r="AA292" s="94"/>
      <c r="AB292" s="5"/>
    </row>
    <row r="293" spans="1:28" s="3" customFormat="1" ht="15" customHeight="1">
      <c r="A293" s="530">
        <v>425</v>
      </c>
      <c r="B293" s="29" t="s">
        <v>20</v>
      </c>
      <c r="C293" s="446" t="s">
        <v>45</v>
      </c>
      <c r="D293" s="430">
        <v>7</v>
      </c>
      <c r="E293" s="430">
        <v>13.83</v>
      </c>
      <c r="F293" s="430">
        <v>55.83</v>
      </c>
      <c r="G293" s="485">
        <v>376.7</v>
      </c>
      <c r="H293" s="435">
        <v>0.1</v>
      </c>
      <c r="I293" s="435"/>
      <c r="J293" s="435">
        <v>0.08</v>
      </c>
      <c r="K293" s="435">
        <v>0.12</v>
      </c>
      <c r="L293" s="435">
        <v>13.33</v>
      </c>
      <c r="M293" s="435">
        <v>53.33</v>
      </c>
      <c r="N293" s="435">
        <v>10</v>
      </c>
      <c r="O293" s="419">
        <v>0.83</v>
      </c>
      <c r="S293" s="186"/>
      <c r="T293" s="5"/>
      <c r="U293" s="5"/>
      <c r="V293" s="5"/>
      <c r="W293" s="5"/>
      <c r="X293" s="12"/>
      <c r="Y293" s="12"/>
      <c r="Z293" s="94"/>
      <c r="AA293" s="94"/>
      <c r="AB293" s="5"/>
    </row>
    <row r="294" spans="1:28" s="3" customFormat="1" ht="15" customHeight="1">
      <c r="A294" s="513"/>
      <c r="B294" s="29" t="s">
        <v>310</v>
      </c>
      <c r="C294" s="447"/>
      <c r="D294" s="431"/>
      <c r="E294" s="431"/>
      <c r="F294" s="431"/>
      <c r="G294" s="480"/>
      <c r="H294" s="436"/>
      <c r="I294" s="436"/>
      <c r="J294" s="436"/>
      <c r="K294" s="436"/>
      <c r="L294" s="436"/>
      <c r="M294" s="436"/>
      <c r="N294" s="436"/>
      <c r="O294" s="420"/>
      <c r="S294" s="186"/>
      <c r="T294" s="16"/>
      <c r="U294" s="16"/>
      <c r="V294" s="16"/>
      <c r="W294" s="5"/>
      <c r="X294" s="12"/>
      <c r="Y294" s="12"/>
      <c r="Z294" s="327"/>
      <c r="AA294" s="94"/>
      <c r="AB294" s="5"/>
    </row>
    <row r="295" spans="1:28" s="3" customFormat="1" ht="15" customHeight="1">
      <c r="A295" s="513"/>
      <c r="B295" s="29" t="s">
        <v>311</v>
      </c>
      <c r="C295" s="447"/>
      <c r="D295" s="431"/>
      <c r="E295" s="431"/>
      <c r="F295" s="431"/>
      <c r="G295" s="480"/>
      <c r="H295" s="436"/>
      <c r="I295" s="436"/>
      <c r="J295" s="436"/>
      <c r="K295" s="436"/>
      <c r="L295" s="436"/>
      <c r="M295" s="436"/>
      <c r="N295" s="436"/>
      <c r="O295" s="420"/>
      <c r="S295" s="186"/>
      <c r="T295" s="16"/>
      <c r="U295" s="16"/>
      <c r="V295" s="16"/>
      <c r="W295" s="5"/>
      <c r="X295" s="12"/>
      <c r="Y295" s="12"/>
      <c r="Z295" s="327"/>
      <c r="AA295" s="94"/>
      <c r="AB295" s="5"/>
    </row>
    <row r="296" spans="1:28" s="3" customFormat="1" ht="15" customHeight="1">
      <c r="A296" s="513"/>
      <c r="B296" s="29" t="s">
        <v>312</v>
      </c>
      <c r="C296" s="447"/>
      <c r="D296" s="431"/>
      <c r="E296" s="431"/>
      <c r="F296" s="431"/>
      <c r="G296" s="480"/>
      <c r="H296" s="436"/>
      <c r="I296" s="436"/>
      <c r="J296" s="436"/>
      <c r="K296" s="436"/>
      <c r="L296" s="436"/>
      <c r="M296" s="436"/>
      <c r="N296" s="436"/>
      <c r="O296" s="420"/>
      <c r="S296" s="186"/>
      <c r="T296" s="16"/>
      <c r="U296" s="16"/>
      <c r="V296" s="16"/>
      <c r="W296" s="5"/>
      <c r="X296" s="12"/>
      <c r="Y296" s="12"/>
      <c r="Z296" s="5"/>
      <c r="AA296" s="5"/>
      <c r="AB296" s="5"/>
    </row>
    <row r="297" spans="1:28" s="3" customFormat="1" ht="15" customHeight="1">
      <c r="A297" s="513"/>
      <c r="B297" s="29" t="s">
        <v>313</v>
      </c>
      <c r="C297" s="447"/>
      <c r="D297" s="431"/>
      <c r="E297" s="431"/>
      <c r="F297" s="431"/>
      <c r="G297" s="480"/>
      <c r="H297" s="436"/>
      <c r="I297" s="436"/>
      <c r="J297" s="436"/>
      <c r="K297" s="436"/>
      <c r="L297" s="436"/>
      <c r="M297" s="436"/>
      <c r="N297" s="436"/>
      <c r="O297" s="420"/>
      <c r="S297" s="186"/>
      <c r="T297" s="16"/>
      <c r="U297" s="16"/>
      <c r="V297" s="16"/>
      <c r="W297" s="5"/>
      <c r="X297" s="12"/>
      <c r="Y297" s="12"/>
      <c r="Z297" s="5"/>
      <c r="AA297" s="5"/>
      <c r="AB297" s="5"/>
    </row>
    <row r="298" spans="1:28" s="3" customFormat="1" ht="15" customHeight="1">
      <c r="A298" s="514"/>
      <c r="B298" s="29" t="s">
        <v>75</v>
      </c>
      <c r="C298" s="448"/>
      <c r="D298" s="432"/>
      <c r="E298" s="432"/>
      <c r="F298" s="432"/>
      <c r="G298" s="486"/>
      <c r="H298" s="437"/>
      <c r="I298" s="437"/>
      <c r="J298" s="437"/>
      <c r="K298" s="484"/>
      <c r="L298" s="437"/>
      <c r="M298" s="437"/>
      <c r="N298" s="437"/>
      <c r="O298" s="521"/>
      <c r="S298" s="186"/>
      <c r="T298" s="16"/>
      <c r="U298" s="16"/>
      <c r="V298" s="16"/>
      <c r="W298" s="5"/>
      <c r="X298" s="12"/>
      <c r="Y298" s="12"/>
      <c r="Z298" s="5"/>
      <c r="AA298" s="5"/>
      <c r="AB298" s="5"/>
    </row>
    <row r="299" spans="1:28" s="3" customFormat="1" ht="15" customHeight="1">
      <c r="A299" s="468">
        <v>385</v>
      </c>
      <c r="B299" s="95" t="s">
        <v>184</v>
      </c>
      <c r="C299" s="470" t="s">
        <v>22</v>
      </c>
      <c r="D299" s="439">
        <v>5.8</v>
      </c>
      <c r="E299" s="439">
        <v>5</v>
      </c>
      <c r="F299" s="439">
        <v>9.6</v>
      </c>
      <c r="G299" s="570">
        <v>106</v>
      </c>
      <c r="H299" s="571">
        <v>0.08</v>
      </c>
      <c r="I299" s="571">
        <v>2.6</v>
      </c>
      <c r="J299" s="571">
        <v>0.04</v>
      </c>
      <c r="K299" s="488"/>
      <c r="L299" s="571">
        <v>240</v>
      </c>
      <c r="M299" s="571">
        <v>180</v>
      </c>
      <c r="N299" s="571">
        <v>28</v>
      </c>
      <c r="O299" s="488">
        <v>0.2</v>
      </c>
      <c r="S299" s="5"/>
      <c r="T299" s="12"/>
      <c r="U299" s="12"/>
      <c r="V299" s="5"/>
      <c r="W299" s="5"/>
      <c r="X299" s="12"/>
      <c r="Y299" s="12"/>
      <c r="Z299" s="5"/>
      <c r="AA299" s="5"/>
      <c r="AB299" s="5"/>
    </row>
    <row r="300" spans="1:28" s="3" customFormat="1" ht="15" customHeight="1">
      <c r="A300" s="454"/>
      <c r="B300" s="95" t="s">
        <v>185</v>
      </c>
      <c r="C300" s="457"/>
      <c r="D300" s="440"/>
      <c r="E300" s="440"/>
      <c r="F300" s="440"/>
      <c r="G300" s="506"/>
      <c r="H300" s="489"/>
      <c r="I300" s="489"/>
      <c r="J300" s="489"/>
      <c r="K300" s="489"/>
      <c r="L300" s="489"/>
      <c r="M300" s="489"/>
      <c r="N300" s="489"/>
      <c r="O300" s="489"/>
      <c r="R300" s="5"/>
      <c r="S300" s="186"/>
      <c r="T300" s="16"/>
      <c r="U300" s="16"/>
      <c r="V300" s="16"/>
      <c r="W300" s="5"/>
      <c r="X300" s="12"/>
      <c r="Y300" s="5"/>
      <c r="Z300" s="5"/>
      <c r="AA300" s="5"/>
      <c r="AB300" s="5"/>
    </row>
    <row r="301" spans="1:28" s="3" customFormat="1" ht="15" customHeight="1">
      <c r="A301" s="469"/>
      <c r="B301" s="95"/>
      <c r="C301" s="471"/>
      <c r="D301" s="441"/>
      <c r="E301" s="441"/>
      <c r="F301" s="441"/>
      <c r="G301" s="542"/>
      <c r="H301" s="490"/>
      <c r="I301" s="490"/>
      <c r="J301" s="490"/>
      <c r="K301" s="490"/>
      <c r="L301" s="490"/>
      <c r="M301" s="490"/>
      <c r="N301" s="490"/>
      <c r="O301" s="490"/>
      <c r="R301" s="5"/>
      <c r="S301" s="186"/>
      <c r="T301" s="16"/>
      <c r="U301" s="16"/>
      <c r="V301" s="16"/>
      <c r="W301" s="5"/>
      <c r="X301" s="5"/>
      <c r="Y301" s="5"/>
      <c r="Z301" s="5"/>
      <c r="AA301" s="5"/>
      <c r="AB301" s="5"/>
    </row>
    <row r="302" spans="1:23" s="3" customFormat="1" ht="15" customHeight="1">
      <c r="A302" s="274"/>
      <c r="B302" s="25" t="s">
        <v>59</v>
      </c>
      <c r="C302" s="39"/>
      <c r="D302" s="40">
        <f>SUM(D293:D301)</f>
        <v>12.8</v>
      </c>
      <c r="E302" s="40">
        <f aca="true" t="shared" si="14" ref="E302:O302">SUM(E293:E301)</f>
        <v>18.83</v>
      </c>
      <c r="F302" s="40">
        <f t="shared" si="14"/>
        <v>65.42999999999999</v>
      </c>
      <c r="G302" s="40">
        <f t="shared" si="14"/>
        <v>482.7</v>
      </c>
      <c r="H302" s="40">
        <f t="shared" si="14"/>
        <v>0.18</v>
      </c>
      <c r="I302" s="40">
        <f t="shared" si="14"/>
        <v>2.6</v>
      </c>
      <c r="J302" s="40">
        <f t="shared" si="14"/>
        <v>0.12</v>
      </c>
      <c r="K302" s="40">
        <f t="shared" si="14"/>
        <v>0.12</v>
      </c>
      <c r="L302" s="40">
        <f t="shared" si="14"/>
        <v>253.33</v>
      </c>
      <c r="M302" s="40">
        <f t="shared" si="14"/>
        <v>233.32999999999998</v>
      </c>
      <c r="N302" s="40">
        <f t="shared" si="14"/>
        <v>38</v>
      </c>
      <c r="O302" s="40">
        <f t="shared" si="14"/>
        <v>1.03</v>
      </c>
      <c r="R302" s="5"/>
      <c r="S302" s="186"/>
      <c r="T302" s="16"/>
      <c r="U302" s="16"/>
      <c r="V302" s="16"/>
      <c r="W302" s="5"/>
    </row>
    <row r="303" spans="1:23" s="3" customFormat="1" ht="15" customHeight="1">
      <c r="A303" s="271"/>
      <c r="B303" s="106"/>
      <c r="C303" s="51"/>
      <c r="D303" s="66"/>
      <c r="E303" s="66"/>
      <c r="F303" s="66"/>
      <c r="G303" s="107"/>
      <c r="H303" s="71"/>
      <c r="I303" s="71"/>
      <c r="J303" s="71"/>
      <c r="K303" s="72"/>
      <c r="L303" s="71"/>
      <c r="M303" s="72"/>
      <c r="N303" s="71"/>
      <c r="O303" s="83"/>
      <c r="R303" s="5"/>
      <c r="S303" s="5"/>
      <c r="T303" s="12"/>
      <c r="U303" s="12"/>
      <c r="V303" s="5"/>
      <c r="W303" s="181"/>
    </row>
    <row r="304" spans="1:23" s="3" customFormat="1" ht="15" customHeight="1">
      <c r="A304" s="278"/>
      <c r="B304" s="108" t="s">
        <v>30</v>
      </c>
      <c r="C304" s="109"/>
      <c r="D304" s="110">
        <f aca="true" t="shared" si="15" ref="D304:O304">SUM(D256,D289,D302)</f>
        <v>63.2</v>
      </c>
      <c r="E304" s="110">
        <f t="shared" si="15"/>
        <v>57.31</v>
      </c>
      <c r="F304" s="110">
        <f t="shared" si="15"/>
        <v>276.05</v>
      </c>
      <c r="G304" s="110">
        <f t="shared" si="15"/>
        <v>1877.05</v>
      </c>
      <c r="H304" s="110">
        <f t="shared" si="15"/>
        <v>0.8700000000000001</v>
      </c>
      <c r="I304" s="110">
        <f t="shared" si="15"/>
        <v>41.81</v>
      </c>
      <c r="J304" s="110">
        <f t="shared" si="15"/>
        <v>0.38</v>
      </c>
      <c r="K304" s="110">
        <f t="shared" si="15"/>
        <v>6.0200000000000005</v>
      </c>
      <c r="L304" s="110">
        <f t="shared" si="15"/>
        <v>723.02</v>
      </c>
      <c r="M304" s="110">
        <f t="shared" si="15"/>
        <v>947.31</v>
      </c>
      <c r="N304" s="110">
        <f t="shared" si="15"/>
        <v>251</v>
      </c>
      <c r="O304" s="110">
        <f t="shared" si="15"/>
        <v>17.35</v>
      </c>
      <c r="R304" s="5"/>
      <c r="S304" s="5"/>
      <c r="T304" s="12"/>
      <c r="U304" s="12"/>
      <c r="V304" s="5"/>
      <c r="W304" s="181"/>
    </row>
    <row r="305" spans="1:23" s="3" customFormat="1" ht="15" customHeight="1">
      <c r="A305" s="282"/>
      <c r="B305" s="44"/>
      <c r="C305" s="45"/>
      <c r="D305" s="177"/>
      <c r="E305" s="177"/>
      <c r="F305" s="177"/>
      <c r="G305" s="46"/>
      <c r="H305" s="47"/>
      <c r="I305" s="47"/>
      <c r="J305" s="47"/>
      <c r="K305" s="47"/>
      <c r="L305" s="47"/>
      <c r="M305" s="47"/>
      <c r="N305" s="47"/>
      <c r="O305" s="47"/>
      <c r="R305" s="5"/>
      <c r="S305" s="186"/>
      <c r="T305" s="16"/>
      <c r="U305" s="16"/>
      <c r="V305" s="16"/>
      <c r="W305" s="181"/>
    </row>
    <row r="306" spans="1:23" s="3" customFormat="1" ht="15" customHeight="1">
      <c r="A306" s="279"/>
      <c r="B306" s="6"/>
      <c r="C306" s="13"/>
      <c r="D306" s="17"/>
      <c r="E306" s="17"/>
      <c r="F306" s="17"/>
      <c r="G306" s="18"/>
      <c r="H306" s="16"/>
      <c r="I306" s="16"/>
      <c r="J306" s="16"/>
      <c r="K306" s="16"/>
      <c r="L306" s="16"/>
      <c r="M306" s="16"/>
      <c r="N306" s="16"/>
      <c r="O306" s="16"/>
      <c r="R306" s="5"/>
      <c r="S306" s="186"/>
      <c r="T306" s="16"/>
      <c r="U306" s="16"/>
      <c r="V306" s="16"/>
      <c r="W306" s="181"/>
    </row>
    <row r="307" spans="1:23" s="3" customFormat="1" ht="23.25">
      <c r="A307" s="279"/>
      <c r="B307" s="21" t="s">
        <v>51</v>
      </c>
      <c r="C307" s="12"/>
      <c r="D307" s="17"/>
      <c r="E307" s="17"/>
      <c r="F307" s="17"/>
      <c r="G307" s="18"/>
      <c r="H307" s="12"/>
      <c r="I307" s="12"/>
      <c r="J307" s="12"/>
      <c r="K307" s="12"/>
      <c r="L307" s="12"/>
      <c r="M307" s="12"/>
      <c r="N307" s="12"/>
      <c r="O307" s="12"/>
      <c r="R307" s="5"/>
      <c r="S307" s="186"/>
      <c r="T307" s="16"/>
      <c r="U307" s="16"/>
      <c r="V307" s="16"/>
      <c r="W307" s="181"/>
    </row>
    <row r="308" spans="1:23" s="3" customFormat="1" ht="15" customHeight="1">
      <c r="A308" s="453" t="s">
        <v>49</v>
      </c>
      <c r="B308" s="451" t="s">
        <v>0</v>
      </c>
      <c r="C308" s="477" t="s">
        <v>1</v>
      </c>
      <c r="D308" s="502" t="s">
        <v>2</v>
      </c>
      <c r="E308" s="503"/>
      <c r="F308" s="504"/>
      <c r="G308" s="508" t="s">
        <v>3</v>
      </c>
      <c r="H308" s="502" t="s">
        <v>4</v>
      </c>
      <c r="I308" s="503"/>
      <c r="J308" s="503"/>
      <c r="K308" s="504"/>
      <c r="L308" s="502" t="s">
        <v>5</v>
      </c>
      <c r="M308" s="503"/>
      <c r="N308" s="503"/>
      <c r="O308" s="504"/>
      <c r="Q308"/>
      <c r="R308"/>
      <c r="S308"/>
      <c r="T308"/>
      <c r="U308"/>
      <c r="V308"/>
      <c r="W308"/>
    </row>
    <row r="309" spans="1:23" s="3" customFormat="1" ht="29.25" customHeight="1">
      <c r="A309" s="455"/>
      <c r="B309" s="452"/>
      <c r="C309" s="478"/>
      <c r="D309" s="54" t="s">
        <v>6</v>
      </c>
      <c r="E309" s="54" t="s">
        <v>7</v>
      </c>
      <c r="F309" s="54" t="s">
        <v>8</v>
      </c>
      <c r="G309" s="509"/>
      <c r="H309" s="54" t="s">
        <v>9</v>
      </c>
      <c r="I309" s="54" t="s">
        <v>10</v>
      </c>
      <c r="J309" s="54" t="s">
        <v>11</v>
      </c>
      <c r="K309" s="55" t="s">
        <v>12</v>
      </c>
      <c r="L309" s="54" t="s">
        <v>13</v>
      </c>
      <c r="M309" s="55" t="s">
        <v>14</v>
      </c>
      <c r="N309" s="54" t="s">
        <v>15</v>
      </c>
      <c r="O309" s="56" t="s">
        <v>16</v>
      </c>
      <c r="Q309"/>
      <c r="R309"/>
      <c r="S309"/>
      <c r="T309"/>
      <c r="U309"/>
      <c r="V309"/>
      <c r="W309"/>
    </row>
    <row r="310" spans="1:23" s="3" customFormat="1" ht="15" customHeight="1">
      <c r="A310" s="265"/>
      <c r="B310" s="24" t="s">
        <v>41</v>
      </c>
      <c r="C310" s="48"/>
      <c r="D310" s="49"/>
      <c r="E310" s="49"/>
      <c r="F310" s="49"/>
      <c r="G310" s="50"/>
      <c r="H310" s="57"/>
      <c r="I310" s="57"/>
      <c r="J310" s="57"/>
      <c r="K310" s="58"/>
      <c r="L310" s="57"/>
      <c r="M310" s="58"/>
      <c r="N310" s="57"/>
      <c r="O310" s="73"/>
      <c r="Q310"/>
      <c r="R310"/>
      <c r="S310"/>
      <c r="T310"/>
      <c r="U310"/>
      <c r="V310"/>
      <c r="W310"/>
    </row>
    <row r="311" spans="1:21" s="3" customFormat="1" ht="15" customHeight="1">
      <c r="A311" s="265"/>
      <c r="B311" s="24"/>
      <c r="C311" s="48"/>
      <c r="D311" s="49"/>
      <c r="E311" s="49"/>
      <c r="F311" s="49"/>
      <c r="G311" s="50"/>
      <c r="H311" s="57"/>
      <c r="I311" s="57"/>
      <c r="J311" s="57"/>
      <c r="K311" s="58"/>
      <c r="L311" s="57"/>
      <c r="M311" s="58"/>
      <c r="N311" s="57"/>
      <c r="O311" s="73"/>
      <c r="R311" s="5"/>
      <c r="S311" s="186"/>
      <c r="T311" s="5"/>
      <c r="U311" s="94"/>
    </row>
    <row r="312" spans="1:21" s="3" customFormat="1" ht="15" customHeight="1">
      <c r="A312" s="530">
        <v>173</v>
      </c>
      <c r="B312" s="79" t="s">
        <v>161</v>
      </c>
      <c r="C312" s="482" t="s">
        <v>471</v>
      </c>
      <c r="D312" s="433">
        <v>5.55</v>
      </c>
      <c r="E312" s="433">
        <v>10.46</v>
      </c>
      <c r="F312" s="433">
        <v>23.97</v>
      </c>
      <c r="G312" s="479">
        <v>213</v>
      </c>
      <c r="H312" s="438">
        <v>0.17</v>
      </c>
      <c r="I312" s="438">
        <v>0.92</v>
      </c>
      <c r="J312" s="438">
        <v>0.05</v>
      </c>
      <c r="K312" s="438">
        <v>0.03</v>
      </c>
      <c r="L312" s="438">
        <v>105.93</v>
      </c>
      <c r="M312" s="438">
        <v>170.84</v>
      </c>
      <c r="N312" s="438">
        <v>51.57</v>
      </c>
      <c r="O312" s="529">
        <v>1.25</v>
      </c>
      <c r="R312" s="5"/>
      <c r="S312" s="186"/>
      <c r="T312" s="5"/>
      <c r="U312" s="5"/>
    </row>
    <row r="313" spans="1:21" s="3" customFormat="1" ht="15" customHeight="1">
      <c r="A313" s="474"/>
      <c r="B313" s="29" t="s">
        <v>472</v>
      </c>
      <c r="C313" s="447"/>
      <c r="D313" s="431"/>
      <c r="E313" s="431"/>
      <c r="F313" s="431"/>
      <c r="G313" s="480"/>
      <c r="H313" s="436"/>
      <c r="I313" s="436"/>
      <c r="J313" s="436"/>
      <c r="K313" s="436"/>
      <c r="L313" s="436"/>
      <c r="M313" s="436"/>
      <c r="N313" s="436"/>
      <c r="O313" s="420"/>
      <c r="R313" s="5"/>
      <c r="S313" s="186"/>
      <c r="T313" s="5"/>
      <c r="U313" s="5"/>
    </row>
    <row r="314" spans="1:21" s="3" customFormat="1" ht="15" customHeight="1">
      <c r="A314" s="474"/>
      <c r="B314" s="29" t="s">
        <v>473</v>
      </c>
      <c r="C314" s="447"/>
      <c r="D314" s="431"/>
      <c r="E314" s="431"/>
      <c r="F314" s="431"/>
      <c r="G314" s="480"/>
      <c r="H314" s="436"/>
      <c r="I314" s="436"/>
      <c r="J314" s="436"/>
      <c r="K314" s="436"/>
      <c r="L314" s="436"/>
      <c r="M314" s="436"/>
      <c r="N314" s="436"/>
      <c r="O314" s="420"/>
      <c r="R314" s="5"/>
      <c r="S314" s="186"/>
      <c r="T314" s="5"/>
      <c r="U314" s="5"/>
    </row>
    <row r="315" spans="1:21" s="3" customFormat="1" ht="15" customHeight="1">
      <c r="A315" s="474"/>
      <c r="B315" s="29" t="s">
        <v>474</v>
      </c>
      <c r="C315" s="447"/>
      <c r="D315" s="431"/>
      <c r="E315" s="431"/>
      <c r="F315" s="431"/>
      <c r="G315" s="480"/>
      <c r="H315" s="436"/>
      <c r="I315" s="436"/>
      <c r="J315" s="436"/>
      <c r="K315" s="436"/>
      <c r="L315" s="436"/>
      <c r="M315" s="436"/>
      <c r="N315" s="436"/>
      <c r="O315" s="420"/>
      <c r="R315" s="5"/>
      <c r="S315" s="186"/>
      <c r="T315" s="5"/>
      <c r="U315" s="5"/>
    </row>
    <row r="316" spans="1:21" s="3" customFormat="1" ht="15" customHeight="1">
      <c r="A316" s="474"/>
      <c r="B316" s="29" t="s">
        <v>475</v>
      </c>
      <c r="C316" s="447"/>
      <c r="D316" s="431"/>
      <c r="E316" s="431"/>
      <c r="F316" s="431"/>
      <c r="G316" s="480"/>
      <c r="H316" s="436"/>
      <c r="I316" s="436"/>
      <c r="J316" s="436"/>
      <c r="K316" s="436"/>
      <c r="L316" s="436"/>
      <c r="M316" s="436"/>
      <c r="N316" s="436"/>
      <c r="O316" s="420"/>
      <c r="R316" s="5"/>
      <c r="S316" s="186"/>
      <c r="T316" s="5"/>
      <c r="U316" s="5"/>
    </row>
    <row r="317" spans="1:21" s="3" customFormat="1" ht="15" customHeight="1">
      <c r="A317" s="475"/>
      <c r="B317" s="81" t="s">
        <v>249</v>
      </c>
      <c r="C317" s="462"/>
      <c r="D317" s="445"/>
      <c r="E317" s="432"/>
      <c r="F317" s="445"/>
      <c r="G317" s="481"/>
      <c r="H317" s="437"/>
      <c r="I317" s="437"/>
      <c r="J317" s="437"/>
      <c r="K317" s="484"/>
      <c r="L317" s="484"/>
      <c r="M317" s="484"/>
      <c r="N317" s="484"/>
      <c r="O317" s="520"/>
      <c r="R317" s="5"/>
      <c r="S317" s="186"/>
      <c r="T317" s="5"/>
      <c r="U317" s="5"/>
    </row>
    <row r="318" spans="1:21" s="3" customFormat="1" ht="15" customHeight="1">
      <c r="A318" s="473">
        <v>223</v>
      </c>
      <c r="B318" s="29" t="s">
        <v>488</v>
      </c>
      <c r="C318" s="446" t="s">
        <v>258</v>
      </c>
      <c r="D318" s="430">
        <v>20.8</v>
      </c>
      <c r="E318" s="430">
        <v>21.84</v>
      </c>
      <c r="F318" s="430">
        <v>20.71</v>
      </c>
      <c r="G318" s="485">
        <v>368</v>
      </c>
      <c r="H318" s="435">
        <v>0.06</v>
      </c>
      <c r="I318" s="435">
        <v>0.52</v>
      </c>
      <c r="J318" s="435">
        <v>0.17</v>
      </c>
      <c r="K318" s="435">
        <v>0.06</v>
      </c>
      <c r="L318" s="435">
        <v>257.4</v>
      </c>
      <c r="M318" s="435">
        <v>300.73</v>
      </c>
      <c r="N318" s="435">
        <v>32.93</v>
      </c>
      <c r="O318" s="419">
        <v>0.87</v>
      </c>
      <c r="R318" s="5"/>
      <c r="S318" s="186"/>
      <c r="T318" s="5"/>
      <c r="U318" s="5"/>
    </row>
    <row r="319" spans="1:21" s="3" customFormat="1" ht="15" customHeight="1">
      <c r="A319" s="513"/>
      <c r="B319" s="29" t="s">
        <v>490</v>
      </c>
      <c r="C319" s="447"/>
      <c r="D319" s="431"/>
      <c r="E319" s="431"/>
      <c r="F319" s="431"/>
      <c r="G319" s="480"/>
      <c r="H319" s="436"/>
      <c r="I319" s="436"/>
      <c r="J319" s="436"/>
      <c r="K319" s="436"/>
      <c r="L319" s="436"/>
      <c r="M319" s="436"/>
      <c r="N319" s="436"/>
      <c r="O319" s="420"/>
      <c r="R319" s="5"/>
      <c r="S319" s="186"/>
      <c r="T319" s="5"/>
      <c r="U319" s="5"/>
    </row>
    <row r="320" spans="1:21" s="3" customFormat="1" ht="15" customHeight="1">
      <c r="A320" s="513"/>
      <c r="B320" s="29" t="s">
        <v>491</v>
      </c>
      <c r="C320" s="447"/>
      <c r="D320" s="431"/>
      <c r="E320" s="431"/>
      <c r="F320" s="431"/>
      <c r="G320" s="480"/>
      <c r="H320" s="436"/>
      <c r="I320" s="436"/>
      <c r="J320" s="436"/>
      <c r="K320" s="436"/>
      <c r="L320" s="436"/>
      <c r="M320" s="436"/>
      <c r="N320" s="436"/>
      <c r="O320" s="420"/>
      <c r="R320" s="5"/>
      <c r="S320" s="186"/>
      <c r="T320" s="5"/>
      <c r="U320" s="5"/>
    </row>
    <row r="321" spans="1:21" s="3" customFormat="1" ht="15" customHeight="1">
      <c r="A321" s="513"/>
      <c r="B321" s="29" t="s">
        <v>492</v>
      </c>
      <c r="C321" s="447"/>
      <c r="D321" s="431"/>
      <c r="E321" s="431"/>
      <c r="F321" s="431"/>
      <c r="G321" s="480"/>
      <c r="H321" s="436"/>
      <c r="I321" s="436"/>
      <c r="J321" s="436"/>
      <c r="K321" s="436"/>
      <c r="L321" s="436"/>
      <c r="M321" s="436"/>
      <c r="N321" s="436"/>
      <c r="O321" s="420"/>
      <c r="R321" s="5"/>
      <c r="S321" s="186"/>
      <c r="T321" s="5"/>
      <c r="U321" s="5"/>
    </row>
    <row r="322" spans="1:21" s="3" customFormat="1" ht="15" customHeight="1">
      <c r="A322" s="513"/>
      <c r="B322" s="29" t="s">
        <v>493</v>
      </c>
      <c r="C322" s="447"/>
      <c r="D322" s="431"/>
      <c r="E322" s="431"/>
      <c r="F322" s="431"/>
      <c r="G322" s="480"/>
      <c r="H322" s="436"/>
      <c r="I322" s="436"/>
      <c r="J322" s="436"/>
      <c r="K322" s="436"/>
      <c r="L322" s="436"/>
      <c r="M322" s="436"/>
      <c r="N322" s="436"/>
      <c r="O322" s="420"/>
      <c r="R322" s="5"/>
      <c r="S322" s="186"/>
      <c r="T322" s="5"/>
      <c r="U322" s="5"/>
    </row>
    <row r="323" spans="1:21" s="3" customFormat="1" ht="15" customHeight="1">
      <c r="A323" s="513"/>
      <c r="B323" s="78" t="s">
        <v>494</v>
      </c>
      <c r="C323" s="447"/>
      <c r="D323" s="431"/>
      <c r="E323" s="431"/>
      <c r="F323" s="431"/>
      <c r="G323" s="480"/>
      <c r="H323" s="436"/>
      <c r="I323" s="436"/>
      <c r="J323" s="436"/>
      <c r="K323" s="436"/>
      <c r="L323" s="436"/>
      <c r="M323" s="436"/>
      <c r="N323" s="436"/>
      <c r="O323" s="420"/>
      <c r="R323" s="5"/>
      <c r="S323" s="186"/>
      <c r="T323" s="5"/>
      <c r="U323" s="5"/>
    </row>
    <row r="324" spans="1:21" s="3" customFormat="1" ht="15" customHeight="1">
      <c r="A324" s="513"/>
      <c r="B324" s="78" t="s">
        <v>495</v>
      </c>
      <c r="C324" s="447"/>
      <c r="D324" s="431"/>
      <c r="E324" s="431"/>
      <c r="F324" s="431"/>
      <c r="G324" s="480"/>
      <c r="H324" s="436"/>
      <c r="I324" s="436"/>
      <c r="J324" s="436"/>
      <c r="K324" s="436"/>
      <c r="L324" s="436"/>
      <c r="M324" s="436"/>
      <c r="N324" s="436"/>
      <c r="O324" s="420"/>
      <c r="R324" s="5"/>
      <c r="S324" s="186"/>
      <c r="T324" s="5"/>
      <c r="U324" s="5"/>
    </row>
    <row r="325" spans="1:21" s="3" customFormat="1" ht="15" customHeight="1">
      <c r="A325" s="513"/>
      <c r="B325" s="78" t="s">
        <v>497</v>
      </c>
      <c r="C325" s="447"/>
      <c r="D325" s="431"/>
      <c r="E325" s="431"/>
      <c r="F325" s="431"/>
      <c r="G325" s="480"/>
      <c r="H325" s="436"/>
      <c r="I325" s="436"/>
      <c r="J325" s="436"/>
      <c r="K325" s="436"/>
      <c r="L325" s="436"/>
      <c r="M325" s="436"/>
      <c r="N325" s="436"/>
      <c r="O325" s="420"/>
      <c r="R325" s="5"/>
      <c r="S325" s="186"/>
      <c r="T325" s="5"/>
      <c r="U325" s="5"/>
    </row>
    <row r="326" spans="1:21" s="3" customFormat="1" ht="15" customHeight="1">
      <c r="A326" s="513"/>
      <c r="B326" s="78" t="s">
        <v>496</v>
      </c>
      <c r="C326" s="447"/>
      <c r="D326" s="431"/>
      <c r="E326" s="431"/>
      <c r="F326" s="431"/>
      <c r="G326" s="480"/>
      <c r="H326" s="436"/>
      <c r="I326" s="436"/>
      <c r="J326" s="436"/>
      <c r="K326" s="436"/>
      <c r="L326" s="436"/>
      <c r="M326" s="436"/>
      <c r="N326" s="436"/>
      <c r="O326" s="420"/>
      <c r="R326" s="5"/>
      <c r="S326" s="186"/>
      <c r="T326" s="308"/>
      <c r="U326" s="5"/>
    </row>
    <row r="327" spans="1:23" s="3" customFormat="1" ht="15" customHeight="1">
      <c r="A327" s="473">
        <v>383</v>
      </c>
      <c r="B327" s="29" t="s">
        <v>120</v>
      </c>
      <c r="C327" s="446" t="s">
        <v>22</v>
      </c>
      <c r="D327" s="430">
        <v>5</v>
      </c>
      <c r="E327" s="430">
        <v>4.4</v>
      </c>
      <c r="F327" s="430">
        <v>31.7</v>
      </c>
      <c r="G327" s="485">
        <v>186</v>
      </c>
      <c r="H327" s="435">
        <v>0.06</v>
      </c>
      <c r="I327" s="435">
        <v>1.7</v>
      </c>
      <c r="J327" s="435">
        <v>0.03</v>
      </c>
      <c r="K327" s="435"/>
      <c r="L327" s="435">
        <v>163</v>
      </c>
      <c r="M327" s="435">
        <v>150</v>
      </c>
      <c r="N327" s="419">
        <v>39</v>
      </c>
      <c r="O327" s="488">
        <v>0.09</v>
      </c>
      <c r="Q327" s="5"/>
      <c r="R327" s="5"/>
      <c r="S327" s="5"/>
      <c r="T327" s="5"/>
      <c r="U327" s="5"/>
      <c r="V327" s="5"/>
      <c r="W327" s="5"/>
    </row>
    <row r="328" spans="1:23" s="3" customFormat="1" ht="15" customHeight="1">
      <c r="A328" s="513"/>
      <c r="B328" s="29" t="s">
        <v>168</v>
      </c>
      <c r="C328" s="447"/>
      <c r="D328" s="431"/>
      <c r="E328" s="431"/>
      <c r="F328" s="431"/>
      <c r="G328" s="480"/>
      <c r="H328" s="436"/>
      <c r="I328" s="436"/>
      <c r="J328" s="436"/>
      <c r="K328" s="436"/>
      <c r="L328" s="436"/>
      <c r="M328" s="436"/>
      <c r="N328" s="420"/>
      <c r="O328" s="489"/>
      <c r="Q328" s="5"/>
      <c r="R328" s="5"/>
      <c r="S328" s="5"/>
      <c r="T328" s="5"/>
      <c r="U328" s="5"/>
      <c r="V328" s="5"/>
      <c r="W328" s="5"/>
    </row>
    <row r="329" spans="1:23" s="3" customFormat="1" ht="15" customHeight="1">
      <c r="A329" s="513"/>
      <c r="B329" s="29" t="s">
        <v>167</v>
      </c>
      <c r="C329" s="447"/>
      <c r="D329" s="431"/>
      <c r="E329" s="431"/>
      <c r="F329" s="431"/>
      <c r="G329" s="480"/>
      <c r="H329" s="436"/>
      <c r="I329" s="436"/>
      <c r="J329" s="436"/>
      <c r="K329" s="436"/>
      <c r="L329" s="436"/>
      <c r="M329" s="436"/>
      <c r="N329" s="420"/>
      <c r="O329" s="489"/>
      <c r="Q329" s="5"/>
      <c r="R329" s="203"/>
      <c r="S329" s="186"/>
      <c r="T329" s="5"/>
      <c r="U329" s="5"/>
      <c r="V329" s="5"/>
      <c r="W329" s="5"/>
    </row>
    <row r="330" spans="1:23" s="3" customFormat="1" ht="15" customHeight="1">
      <c r="A330" s="514"/>
      <c r="B330" s="29" t="s">
        <v>169</v>
      </c>
      <c r="C330" s="448"/>
      <c r="D330" s="432"/>
      <c r="E330" s="432"/>
      <c r="F330" s="432"/>
      <c r="G330" s="486"/>
      <c r="H330" s="437"/>
      <c r="I330" s="437"/>
      <c r="J330" s="437"/>
      <c r="K330" s="437"/>
      <c r="L330" s="437"/>
      <c r="M330" s="437"/>
      <c r="N330" s="520"/>
      <c r="O330" s="516"/>
      <c r="Q330" s="5"/>
      <c r="R330" s="204"/>
      <c r="S330" s="186"/>
      <c r="T330" s="16"/>
      <c r="U330" s="16"/>
      <c r="V330" s="5"/>
      <c r="W330" s="5"/>
    </row>
    <row r="331" spans="1:23" s="3" customFormat="1" ht="15" customHeight="1">
      <c r="A331" s="273" t="s">
        <v>635</v>
      </c>
      <c r="B331" s="29" t="s">
        <v>99</v>
      </c>
      <c r="C331" s="39" t="s">
        <v>129</v>
      </c>
      <c r="D331" s="35">
        <v>2.28</v>
      </c>
      <c r="E331" s="35">
        <v>0.24</v>
      </c>
      <c r="F331" s="35">
        <v>14.76</v>
      </c>
      <c r="G331" s="36">
        <v>70.5</v>
      </c>
      <c r="H331" s="37">
        <v>0.03</v>
      </c>
      <c r="I331" s="37"/>
      <c r="J331" s="37"/>
      <c r="K331" s="38">
        <v>0.33</v>
      </c>
      <c r="L331" s="37">
        <v>6</v>
      </c>
      <c r="M331" s="38">
        <v>19.5</v>
      </c>
      <c r="N331" s="37">
        <v>4.2</v>
      </c>
      <c r="O331" s="73">
        <v>0.33</v>
      </c>
      <c r="Q331" s="5"/>
      <c r="R331" s="204"/>
      <c r="S331" s="186"/>
      <c r="T331" s="16"/>
      <c r="U331" s="16"/>
      <c r="V331" s="5"/>
      <c r="W331" s="5"/>
    </row>
    <row r="332" spans="1:23" s="3" customFormat="1" ht="15" customHeight="1">
      <c r="A332" s="273" t="s">
        <v>635</v>
      </c>
      <c r="B332" s="29" t="s">
        <v>126</v>
      </c>
      <c r="C332" s="39" t="s">
        <v>186</v>
      </c>
      <c r="D332" s="35">
        <v>1.52</v>
      </c>
      <c r="E332" s="35">
        <v>0.16</v>
      </c>
      <c r="F332" s="35">
        <v>9.84</v>
      </c>
      <c r="G332" s="36">
        <v>47</v>
      </c>
      <c r="H332" s="38">
        <v>0.02</v>
      </c>
      <c r="I332" s="38"/>
      <c r="J332" s="38"/>
      <c r="K332" s="38">
        <v>0.22</v>
      </c>
      <c r="L332" s="38">
        <v>4</v>
      </c>
      <c r="M332" s="38">
        <v>13</v>
      </c>
      <c r="N332" s="38">
        <v>2.8</v>
      </c>
      <c r="O332" s="99">
        <v>0.22</v>
      </c>
      <c r="Q332" s="5"/>
      <c r="R332" s="204"/>
      <c r="S332" s="186"/>
      <c r="T332" s="16"/>
      <c r="U332" s="16"/>
      <c r="V332" s="5"/>
      <c r="W332" s="5"/>
    </row>
    <row r="333" spans="1:23" s="3" customFormat="1" ht="15" customHeight="1">
      <c r="A333" s="274">
        <v>338</v>
      </c>
      <c r="B333" s="29" t="s">
        <v>314</v>
      </c>
      <c r="C333" s="39" t="s">
        <v>22</v>
      </c>
      <c r="D333" s="35">
        <v>3</v>
      </c>
      <c r="E333" s="35">
        <v>1</v>
      </c>
      <c r="F333" s="35">
        <v>42</v>
      </c>
      <c r="G333" s="36">
        <v>192</v>
      </c>
      <c r="H333" s="37">
        <v>0.08</v>
      </c>
      <c r="I333" s="37">
        <v>20</v>
      </c>
      <c r="J333" s="37"/>
      <c r="K333" s="38">
        <v>0.8</v>
      </c>
      <c r="L333" s="37">
        <v>16</v>
      </c>
      <c r="M333" s="38">
        <v>56</v>
      </c>
      <c r="N333" s="38">
        <v>84</v>
      </c>
      <c r="O333" s="99">
        <v>1.2</v>
      </c>
      <c r="Q333" s="5"/>
      <c r="R333" s="204"/>
      <c r="S333" s="186"/>
      <c r="T333" s="16"/>
      <c r="U333" s="16"/>
      <c r="V333" s="5"/>
      <c r="W333" s="5"/>
    </row>
    <row r="334" spans="1:23" s="3" customFormat="1" ht="15" customHeight="1">
      <c r="A334" s="265"/>
      <c r="B334" s="24" t="s">
        <v>23</v>
      </c>
      <c r="C334" s="48"/>
      <c r="D334" s="166">
        <f aca="true" t="shared" si="16" ref="D334:O334">SUM(D312:D332)</f>
        <v>35.150000000000006</v>
      </c>
      <c r="E334" s="166">
        <f t="shared" si="16"/>
        <v>37.099999999999994</v>
      </c>
      <c r="F334" s="166">
        <f t="shared" si="16"/>
        <v>100.98</v>
      </c>
      <c r="G334" s="166">
        <f t="shared" si="16"/>
        <v>884.5</v>
      </c>
      <c r="H334" s="166">
        <f t="shared" si="16"/>
        <v>0.3400000000000001</v>
      </c>
      <c r="I334" s="166">
        <f t="shared" si="16"/>
        <v>3.1399999999999997</v>
      </c>
      <c r="J334" s="166">
        <f t="shared" si="16"/>
        <v>0.25</v>
      </c>
      <c r="K334" s="166">
        <f t="shared" si="16"/>
        <v>0.64</v>
      </c>
      <c r="L334" s="166">
        <f t="shared" si="16"/>
        <v>536.3299999999999</v>
      </c>
      <c r="M334" s="166">
        <f t="shared" si="16"/>
        <v>654.07</v>
      </c>
      <c r="N334" s="166">
        <f t="shared" si="16"/>
        <v>130.5</v>
      </c>
      <c r="O334" s="166">
        <f t="shared" si="16"/>
        <v>2.7600000000000002</v>
      </c>
      <c r="Q334" s="5"/>
      <c r="R334" s="204"/>
      <c r="S334" s="186"/>
      <c r="T334" s="16"/>
      <c r="U334" s="16"/>
      <c r="V334" s="5"/>
      <c r="W334" s="5"/>
    </row>
    <row r="335" spans="1:23" s="3" customFormat="1" ht="15" customHeight="1">
      <c r="A335" s="274"/>
      <c r="B335" s="25"/>
      <c r="C335" s="39"/>
      <c r="D335" s="40"/>
      <c r="E335" s="40"/>
      <c r="F335" s="40"/>
      <c r="G335" s="41"/>
      <c r="H335" s="40"/>
      <c r="I335" s="40"/>
      <c r="J335" s="40"/>
      <c r="K335" s="111"/>
      <c r="L335" s="40"/>
      <c r="M335" s="111"/>
      <c r="N335" s="40"/>
      <c r="O335" s="75"/>
      <c r="Q335" s="5"/>
      <c r="R335" s="204"/>
      <c r="S335" s="186"/>
      <c r="T335" s="16"/>
      <c r="U335" s="16"/>
      <c r="V335" s="5"/>
      <c r="W335" s="5"/>
    </row>
    <row r="336" spans="1:23" s="3" customFormat="1" ht="15" customHeight="1">
      <c r="A336" s="274"/>
      <c r="B336" s="25"/>
      <c r="C336" s="39"/>
      <c r="D336" s="40"/>
      <c r="E336" s="40"/>
      <c r="F336" s="40"/>
      <c r="G336" s="41"/>
      <c r="H336" s="37"/>
      <c r="I336" s="37"/>
      <c r="J336" s="37"/>
      <c r="K336" s="38"/>
      <c r="L336" s="37"/>
      <c r="M336" s="38"/>
      <c r="N336" s="37"/>
      <c r="O336" s="74"/>
      <c r="Q336" s="5"/>
      <c r="R336" s="204"/>
      <c r="S336" s="186"/>
      <c r="T336" s="16"/>
      <c r="U336" s="16"/>
      <c r="V336" s="5"/>
      <c r="W336" s="5"/>
    </row>
    <row r="337" spans="1:23" s="3" customFormat="1" ht="15" customHeight="1">
      <c r="A337" s="281"/>
      <c r="B337" s="24" t="s">
        <v>24</v>
      </c>
      <c r="C337" s="48"/>
      <c r="D337" s="49"/>
      <c r="E337" s="49"/>
      <c r="F337" s="49"/>
      <c r="G337" s="50"/>
      <c r="H337" s="37"/>
      <c r="I337" s="37"/>
      <c r="J337" s="37"/>
      <c r="K337" s="38"/>
      <c r="L337" s="37"/>
      <c r="M337" s="38"/>
      <c r="N337" s="37"/>
      <c r="O337" s="74"/>
      <c r="Q337" s="5"/>
      <c r="R337" s="204"/>
      <c r="S337" s="186"/>
      <c r="T337" s="12"/>
      <c r="U337" s="12"/>
      <c r="V337" s="5"/>
      <c r="W337" s="5"/>
    </row>
    <row r="338" spans="1:23" s="3" customFormat="1" ht="15" customHeight="1">
      <c r="A338" s="283"/>
      <c r="B338" s="24"/>
      <c r="C338" s="61"/>
      <c r="D338" s="62"/>
      <c r="E338" s="62"/>
      <c r="F338" s="62"/>
      <c r="G338" s="63"/>
      <c r="H338" s="71"/>
      <c r="I338" s="71"/>
      <c r="J338" s="71"/>
      <c r="K338" s="72"/>
      <c r="L338" s="71"/>
      <c r="M338" s="72"/>
      <c r="N338" s="71"/>
      <c r="O338" s="83"/>
      <c r="Q338" s="5"/>
      <c r="R338" s="5"/>
      <c r="S338" s="5"/>
      <c r="T338" s="12"/>
      <c r="U338" s="12"/>
      <c r="V338" s="5"/>
      <c r="W338" s="5"/>
    </row>
    <row r="339" spans="1:23" s="3" customFormat="1" ht="15" customHeight="1">
      <c r="A339" s="473">
        <v>106</v>
      </c>
      <c r="B339" s="29" t="s">
        <v>644</v>
      </c>
      <c r="C339" s="446" t="s">
        <v>306</v>
      </c>
      <c r="D339" s="430">
        <v>7.42</v>
      </c>
      <c r="E339" s="430">
        <v>4.76</v>
      </c>
      <c r="F339" s="430">
        <v>20</v>
      </c>
      <c r="G339" s="485">
        <v>156</v>
      </c>
      <c r="H339" s="435">
        <v>0.17</v>
      </c>
      <c r="I339" s="435">
        <v>24.3</v>
      </c>
      <c r="J339" s="435">
        <v>0.03</v>
      </c>
      <c r="K339" s="435">
        <v>0.94</v>
      </c>
      <c r="L339" s="435">
        <v>28.59</v>
      </c>
      <c r="M339" s="435">
        <v>141.55</v>
      </c>
      <c r="N339" s="435">
        <v>40.3</v>
      </c>
      <c r="O339" s="419">
        <v>1.37</v>
      </c>
      <c r="Q339" s="5"/>
      <c r="R339" s="5"/>
      <c r="S339" s="5"/>
      <c r="T339" s="5"/>
      <c r="U339" s="5"/>
      <c r="V339" s="5"/>
      <c r="W339" s="5"/>
    </row>
    <row r="340" spans="1:23" s="3" customFormat="1" ht="15" customHeight="1">
      <c r="A340" s="474"/>
      <c r="B340" s="29" t="s">
        <v>331</v>
      </c>
      <c r="C340" s="447"/>
      <c r="D340" s="431"/>
      <c r="E340" s="431"/>
      <c r="F340" s="431"/>
      <c r="G340" s="480"/>
      <c r="H340" s="436"/>
      <c r="I340" s="436"/>
      <c r="J340" s="436"/>
      <c r="K340" s="436"/>
      <c r="L340" s="436"/>
      <c r="M340" s="436"/>
      <c r="N340" s="436"/>
      <c r="O340" s="420"/>
      <c r="Q340" s="5"/>
      <c r="R340" s="5"/>
      <c r="S340" s="186"/>
      <c r="T340" s="5"/>
      <c r="U340" s="5"/>
      <c r="V340" s="5"/>
      <c r="W340" s="5"/>
    </row>
    <row r="341" spans="1:23" s="3" customFormat="1" ht="15" customHeight="1">
      <c r="A341" s="474"/>
      <c r="B341" s="29" t="s">
        <v>165</v>
      </c>
      <c r="C341" s="447"/>
      <c r="D341" s="431"/>
      <c r="E341" s="431"/>
      <c r="F341" s="431"/>
      <c r="G341" s="480"/>
      <c r="H341" s="436"/>
      <c r="I341" s="436"/>
      <c r="J341" s="436"/>
      <c r="K341" s="436"/>
      <c r="L341" s="436"/>
      <c r="M341" s="436"/>
      <c r="N341" s="436"/>
      <c r="O341" s="420"/>
      <c r="Q341" s="5"/>
      <c r="R341" s="5"/>
      <c r="S341" s="186"/>
      <c r="T341" s="16"/>
      <c r="U341" s="16"/>
      <c r="V341" s="5"/>
      <c r="W341" s="5"/>
    </row>
    <row r="342" spans="1:30" s="3" customFormat="1" ht="15" customHeight="1">
      <c r="A342" s="474"/>
      <c r="B342" s="29" t="s">
        <v>71</v>
      </c>
      <c r="C342" s="447"/>
      <c r="D342" s="431"/>
      <c r="E342" s="431"/>
      <c r="F342" s="431"/>
      <c r="G342" s="480"/>
      <c r="H342" s="436"/>
      <c r="I342" s="436"/>
      <c r="J342" s="436"/>
      <c r="K342" s="436"/>
      <c r="L342" s="436"/>
      <c r="M342" s="436"/>
      <c r="N342" s="436"/>
      <c r="O342" s="420"/>
      <c r="Q342" s="5"/>
      <c r="R342" s="5"/>
      <c r="S342" s="186"/>
      <c r="T342" s="16"/>
      <c r="U342" s="16"/>
      <c r="V342" s="5"/>
      <c r="W342" s="5"/>
      <c r="X342"/>
      <c r="Y342"/>
      <c r="Z342"/>
      <c r="AA342"/>
      <c r="AB342"/>
      <c r="AC342"/>
      <c r="AD342"/>
    </row>
    <row r="343" spans="1:30" s="3" customFormat="1" ht="15" customHeight="1">
      <c r="A343" s="474"/>
      <c r="B343" s="29" t="s">
        <v>65</v>
      </c>
      <c r="C343" s="447"/>
      <c r="D343" s="431"/>
      <c r="E343" s="431"/>
      <c r="F343" s="431"/>
      <c r="G343" s="480"/>
      <c r="H343" s="436"/>
      <c r="I343" s="436"/>
      <c r="J343" s="436"/>
      <c r="K343" s="436"/>
      <c r="L343" s="436"/>
      <c r="M343" s="436"/>
      <c r="N343" s="436"/>
      <c r="O343" s="420"/>
      <c r="Q343" s="5"/>
      <c r="R343" s="5"/>
      <c r="S343" s="186"/>
      <c r="T343" s="16"/>
      <c r="U343" s="16"/>
      <c r="V343" s="5"/>
      <c r="W343" s="5"/>
      <c r="X343"/>
      <c r="Y343"/>
      <c r="Z343"/>
      <c r="AA343"/>
      <c r="AB343"/>
      <c r="AC343"/>
      <c r="AD343"/>
    </row>
    <row r="344" spans="1:30" s="3" customFormat="1" ht="15" customHeight="1">
      <c r="A344" s="474"/>
      <c r="B344" s="29" t="s">
        <v>101</v>
      </c>
      <c r="C344" s="447"/>
      <c r="D344" s="431"/>
      <c r="E344" s="431"/>
      <c r="F344" s="431"/>
      <c r="G344" s="480"/>
      <c r="H344" s="436"/>
      <c r="I344" s="436"/>
      <c r="J344" s="436"/>
      <c r="K344" s="436"/>
      <c r="L344" s="436"/>
      <c r="M344" s="436"/>
      <c r="N344" s="436"/>
      <c r="O344" s="420"/>
      <c r="Q344" s="5"/>
      <c r="R344" s="5"/>
      <c r="S344" s="186"/>
      <c r="T344" s="16"/>
      <c r="U344" s="16"/>
      <c r="V344" s="5"/>
      <c r="W344" s="5"/>
      <c r="X344"/>
      <c r="Y344"/>
      <c r="Z344"/>
      <c r="AA344"/>
      <c r="AB344"/>
      <c r="AC344"/>
      <c r="AD344"/>
    </row>
    <row r="345" spans="1:23" s="3" customFormat="1" ht="15" customHeight="1">
      <c r="A345" s="476"/>
      <c r="B345" s="29" t="s">
        <v>66</v>
      </c>
      <c r="C345" s="448"/>
      <c r="D345" s="432"/>
      <c r="E345" s="432"/>
      <c r="F345" s="432"/>
      <c r="G345" s="486"/>
      <c r="H345" s="437"/>
      <c r="I345" s="437"/>
      <c r="J345" s="437"/>
      <c r="K345" s="437"/>
      <c r="L345" s="437"/>
      <c r="M345" s="437"/>
      <c r="N345" s="437"/>
      <c r="O345" s="520"/>
      <c r="Q345" s="5"/>
      <c r="R345" s="5"/>
      <c r="S345" s="186"/>
      <c r="T345" s="16"/>
      <c r="U345" s="16"/>
      <c r="V345" s="5"/>
      <c r="W345" s="5"/>
    </row>
    <row r="346" spans="1:23" s="3" customFormat="1" ht="15" customHeight="1">
      <c r="A346" s="468">
        <v>259</v>
      </c>
      <c r="B346" s="95" t="s">
        <v>174</v>
      </c>
      <c r="C346" s="465" t="s">
        <v>22</v>
      </c>
      <c r="D346" s="430">
        <v>23.64</v>
      </c>
      <c r="E346" s="430">
        <v>21.09</v>
      </c>
      <c r="F346" s="430">
        <v>15.09</v>
      </c>
      <c r="G346" s="485">
        <v>345</v>
      </c>
      <c r="H346" s="435">
        <v>0.15</v>
      </c>
      <c r="I346" s="435">
        <v>6.91</v>
      </c>
      <c r="J346" s="435">
        <v>0.04</v>
      </c>
      <c r="K346" s="435">
        <v>0.73</v>
      </c>
      <c r="L346" s="435">
        <v>31.82</v>
      </c>
      <c r="M346" s="435">
        <v>241.82</v>
      </c>
      <c r="N346" s="435">
        <v>50.91</v>
      </c>
      <c r="O346" s="419">
        <v>3.09</v>
      </c>
      <c r="Q346" s="5"/>
      <c r="R346" s="5"/>
      <c r="S346" s="186"/>
      <c r="T346" s="16"/>
      <c r="U346" s="16"/>
      <c r="V346" s="5"/>
      <c r="W346" s="5"/>
    </row>
    <row r="347" spans="1:23" s="3" customFormat="1" ht="15" customHeight="1">
      <c r="A347" s="454"/>
      <c r="B347" s="95" t="s">
        <v>283</v>
      </c>
      <c r="C347" s="466"/>
      <c r="D347" s="431"/>
      <c r="E347" s="431"/>
      <c r="F347" s="431"/>
      <c r="G347" s="480"/>
      <c r="H347" s="436"/>
      <c r="I347" s="436"/>
      <c r="J347" s="436"/>
      <c r="K347" s="436"/>
      <c r="L347" s="436"/>
      <c r="M347" s="436"/>
      <c r="N347" s="436"/>
      <c r="O347" s="420"/>
      <c r="Q347" s="5"/>
      <c r="R347" s="5"/>
      <c r="S347" s="186"/>
      <c r="T347" s="16"/>
      <c r="U347" s="16"/>
      <c r="V347" s="5"/>
      <c r="W347" s="5"/>
    </row>
    <row r="348" spans="1:23" s="3" customFormat="1" ht="15" customHeight="1">
      <c r="A348" s="454"/>
      <c r="B348" s="95" t="s">
        <v>277</v>
      </c>
      <c r="C348" s="466"/>
      <c r="D348" s="431"/>
      <c r="E348" s="431"/>
      <c r="F348" s="431"/>
      <c r="G348" s="480"/>
      <c r="H348" s="436"/>
      <c r="I348" s="436"/>
      <c r="J348" s="436"/>
      <c r="K348" s="436"/>
      <c r="L348" s="436"/>
      <c r="M348" s="436"/>
      <c r="N348" s="436"/>
      <c r="O348" s="420"/>
      <c r="Q348" s="5"/>
      <c r="R348" s="5"/>
      <c r="S348" s="186"/>
      <c r="T348" s="16"/>
      <c r="U348" s="16"/>
      <c r="V348" s="5"/>
      <c r="W348" s="5"/>
    </row>
    <row r="349" spans="1:23" s="3" customFormat="1" ht="15" customHeight="1">
      <c r="A349" s="454"/>
      <c r="B349" s="95" t="s">
        <v>278</v>
      </c>
      <c r="C349" s="466"/>
      <c r="D349" s="431"/>
      <c r="E349" s="431"/>
      <c r="F349" s="431"/>
      <c r="G349" s="480"/>
      <c r="H349" s="436"/>
      <c r="I349" s="436"/>
      <c r="J349" s="436"/>
      <c r="K349" s="436"/>
      <c r="L349" s="436"/>
      <c r="M349" s="436"/>
      <c r="N349" s="436"/>
      <c r="O349" s="420"/>
      <c r="Q349" s="5"/>
      <c r="R349" s="5"/>
      <c r="S349" s="186"/>
      <c r="T349" s="16"/>
      <c r="U349" s="16"/>
      <c r="V349" s="5"/>
      <c r="W349" s="5"/>
    </row>
    <row r="350" spans="1:23" s="3" customFormat="1" ht="15" customHeight="1">
      <c r="A350" s="454"/>
      <c r="B350" s="95" t="s">
        <v>279</v>
      </c>
      <c r="C350" s="466"/>
      <c r="D350" s="431"/>
      <c r="E350" s="431"/>
      <c r="F350" s="431"/>
      <c r="G350" s="480"/>
      <c r="H350" s="436"/>
      <c r="I350" s="436"/>
      <c r="J350" s="436"/>
      <c r="K350" s="436"/>
      <c r="L350" s="436"/>
      <c r="M350" s="436"/>
      <c r="N350" s="436"/>
      <c r="O350" s="420"/>
      <c r="Q350" s="5"/>
      <c r="R350" s="5"/>
      <c r="S350" s="186"/>
      <c r="T350" s="12"/>
      <c r="U350" s="12"/>
      <c r="V350" s="5"/>
      <c r="W350" s="5"/>
    </row>
    <row r="351" spans="1:23" s="3" customFormat="1" ht="15" customHeight="1">
      <c r="A351" s="469"/>
      <c r="B351" s="95" t="s">
        <v>280</v>
      </c>
      <c r="C351" s="472"/>
      <c r="D351" s="432"/>
      <c r="E351" s="432"/>
      <c r="F351" s="432"/>
      <c r="G351" s="486"/>
      <c r="H351" s="437"/>
      <c r="I351" s="437"/>
      <c r="J351" s="437"/>
      <c r="K351" s="437"/>
      <c r="L351" s="437"/>
      <c r="M351" s="437"/>
      <c r="N351" s="437"/>
      <c r="O351" s="520"/>
      <c r="Q351" s="5"/>
      <c r="R351" s="5"/>
      <c r="S351" s="186"/>
      <c r="T351" s="16"/>
      <c r="U351" s="16"/>
      <c r="V351" s="5"/>
      <c r="W351" s="5"/>
    </row>
    <row r="352" spans="1:23" s="3" customFormat="1" ht="15" customHeight="1">
      <c r="A352" s="453">
        <v>49</v>
      </c>
      <c r="B352" s="95" t="s">
        <v>561</v>
      </c>
      <c r="C352" s="483" t="s">
        <v>29</v>
      </c>
      <c r="D352" s="433">
        <v>0.72</v>
      </c>
      <c r="E352" s="433">
        <v>3</v>
      </c>
      <c r="F352" s="433">
        <v>6.53</v>
      </c>
      <c r="G352" s="479">
        <v>56</v>
      </c>
      <c r="H352" s="438">
        <v>0.01</v>
      </c>
      <c r="I352" s="438">
        <v>16.42</v>
      </c>
      <c r="J352" s="438"/>
      <c r="K352" s="438">
        <v>0.88</v>
      </c>
      <c r="L352" s="438">
        <v>25.69</v>
      </c>
      <c r="M352" s="438">
        <v>16.06</v>
      </c>
      <c r="N352" s="438">
        <v>9.92</v>
      </c>
      <c r="O352" s="529">
        <v>0.61</v>
      </c>
      <c r="Q352" s="5"/>
      <c r="R352" s="5"/>
      <c r="S352" s="186"/>
      <c r="T352" s="16"/>
      <c r="U352" s="16"/>
      <c r="V352" s="5"/>
      <c r="W352" s="5"/>
    </row>
    <row r="353" spans="1:23" s="3" customFormat="1" ht="15" customHeight="1">
      <c r="A353" s="454"/>
      <c r="B353" s="95" t="s">
        <v>540</v>
      </c>
      <c r="C353" s="466"/>
      <c r="D353" s="431"/>
      <c r="E353" s="431"/>
      <c r="F353" s="431"/>
      <c r="G353" s="480"/>
      <c r="H353" s="436"/>
      <c r="I353" s="436"/>
      <c r="J353" s="436"/>
      <c r="K353" s="436"/>
      <c r="L353" s="436"/>
      <c r="M353" s="436"/>
      <c r="N353" s="436"/>
      <c r="O353" s="420"/>
      <c r="Q353" s="5"/>
      <c r="R353" s="5"/>
      <c r="S353" s="186"/>
      <c r="T353" s="16"/>
      <c r="U353" s="16"/>
      <c r="V353" s="5"/>
      <c r="W353" s="5"/>
    </row>
    <row r="354" spans="1:23" s="3" customFormat="1" ht="15" customHeight="1">
      <c r="A354" s="454"/>
      <c r="B354" s="95" t="s">
        <v>541</v>
      </c>
      <c r="C354" s="466"/>
      <c r="D354" s="431"/>
      <c r="E354" s="431"/>
      <c r="F354" s="431"/>
      <c r="G354" s="480"/>
      <c r="H354" s="436"/>
      <c r="I354" s="436"/>
      <c r="J354" s="436"/>
      <c r="K354" s="436"/>
      <c r="L354" s="436"/>
      <c r="M354" s="436"/>
      <c r="N354" s="436"/>
      <c r="O354" s="420"/>
      <c r="Q354" s="5"/>
      <c r="R354" s="5"/>
      <c r="S354" s="186"/>
      <c r="T354" s="16"/>
      <c r="U354" s="16"/>
      <c r="V354" s="5"/>
      <c r="W354" s="5"/>
    </row>
    <row r="355" spans="1:23" s="3" customFormat="1" ht="15" customHeight="1">
      <c r="A355" s="454"/>
      <c r="B355" s="95" t="s">
        <v>542</v>
      </c>
      <c r="C355" s="466"/>
      <c r="D355" s="431"/>
      <c r="E355" s="431"/>
      <c r="F355" s="431"/>
      <c r="G355" s="480"/>
      <c r="H355" s="436"/>
      <c r="I355" s="436"/>
      <c r="J355" s="436"/>
      <c r="K355" s="436"/>
      <c r="L355" s="436"/>
      <c r="M355" s="436"/>
      <c r="N355" s="436"/>
      <c r="O355" s="420"/>
      <c r="Q355" s="5"/>
      <c r="R355" s="5"/>
      <c r="S355" s="186"/>
      <c r="T355" s="16"/>
      <c r="U355" s="16"/>
      <c r="V355" s="5"/>
      <c r="W355" s="5"/>
    </row>
    <row r="356" spans="1:23" s="3" customFormat="1" ht="15" customHeight="1">
      <c r="A356" s="454"/>
      <c r="B356" s="95" t="s">
        <v>543</v>
      </c>
      <c r="C356" s="466"/>
      <c r="D356" s="431"/>
      <c r="E356" s="431"/>
      <c r="F356" s="431"/>
      <c r="G356" s="480"/>
      <c r="H356" s="436"/>
      <c r="I356" s="436"/>
      <c r="J356" s="436"/>
      <c r="K356" s="436"/>
      <c r="L356" s="436"/>
      <c r="M356" s="436"/>
      <c r="N356" s="436"/>
      <c r="O356" s="420"/>
      <c r="Q356" s="5"/>
      <c r="R356" s="5"/>
      <c r="S356" s="186"/>
      <c r="T356" s="5"/>
      <c r="U356" s="5"/>
      <c r="V356" s="5"/>
      <c r="W356" s="5"/>
    </row>
    <row r="357" spans="1:23" s="3" customFormat="1" ht="15" customHeight="1">
      <c r="A357" s="454"/>
      <c r="B357" s="95" t="s">
        <v>538</v>
      </c>
      <c r="C357" s="466"/>
      <c r="D357" s="431"/>
      <c r="E357" s="431"/>
      <c r="F357" s="431"/>
      <c r="G357" s="480"/>
      <c r="H357" s="436"/>
      <c r="I357" s="436"/>
      <c r="J357" s="436"/>
      <c r="K357" s="436"/>
      <c r="L357" s="436"/>
      <c r="M357" s="436"/>
      <c r="N357" s="436"/>
      <c r="O357" s="420"/>
      <c r="Q357" s="5"/>
      <c r="R357" s="5"/>
      <c r="S357" s="186"/>
      <c r="T357" s="16"/>
      <c r="U357" s="16"/>
      <c r="V357" s="16"/>
      <c r="W357" s="5"/>
    </row>
    <row r="358" spans="1:23" s="3" customFormat="1" ht="15" customHeight="1">
      <c r="A358" s="454"/>
      <c r="B358" s="95" t="s">
        <v>544</v>
      </c>
      <c r="C358" s="466"/>
      <c r="D358" s="431"/>
      <c r="E358" s="431"/>
      <c r="F358" s="431"/>
      <c r="G358" s="480"/>
      <c r="H358" s="436"/>
      <c r="I358" s="436"/>
      <c r="J358" s="436"/>
      <c r="K358" s="436"/>
      <c r="L358" s="436"/>
      <c r="M358" s="436"/>
      <c r="N358" s="436"/>
      <c r="O358" s="420"/>
      <c r="Q358" s="5"/>
      <c r="R358" s="5"/>
      <c r="S358" s="186"/>
      <c r="T358" s="16"/>
      <c r="U358" s="16"/>
      <c r="V358" s="16"/>
      <c r="W358" s="5"/>
    </row>
    <row r="359" spans="1:23" s="3" customFormat="1" ht="15" customHeight="1">
      <c r="A359" s="454"/>
      <c r="B359" s="95" t="s">
        <v>545</v>
      </c>
      <c r="C359" s="466"/>
      <c r="D359" s="431"/>
      <c r="E359" s="431"/>
      <c r="F359" s="431"/>
      <c r="G359" s="480"/>
      <c r="H359" s="436"/>
      <c r="I359" s="436"/>
      <c r="J359" s="436"/>
      <c r="K359" s="436"/>
      <c r="L359" s="436"/>
      <c r="M359" s="436"/>
      <c r="N359" s="436"/>
      <c r="O359" s="420"/>
      <c r="Q359" s="5"/>
      <c r="R359" s="5"/>
      <c r="S359" s="186"/>
      <c r="T359" s="16"/>
      <c r="U359" s="16"/>
      <c r="V359" s="16"/>
      <c r="W359" s="5"/>
    </row>
    <row r="360" spans="1:23" s="3" customFormat="1" ht="15" customHeight="1">
      <c r="A360" s="455"/>
      <c r="B360" s="95" t="s">
        <v>546</v>
      </c>
      <c r="C360" s="467"/>
      <c r="D360" s="445"/>
      <c r="E360" s="445"/>
      <c r="F360" s="445"/>
      <c r="G360" s="481"/>
      <c r="H360" s="484"/>
      <c r="I360" s="484"/>
      <c r="J360" s="484"/>
      <c r="K360" s="484"/>
      <c r="L360" s="484"/>
      <c r="M360" s="484"/>
      <c r="N360" s="484"/>
      <c r="O360" s="521"/>
      <c r="Q360" s="5"/>
      <c r="R360" s="5"/>
      <c r="S360" s="186"/>
      <c r="T360" s="13"/>
      <c r="U360" s="13"/>
      <c r="V360" s="13"/>
      <c r="W360" s="5"/>
    </row>
    <row r="361" spans="1:23" s="3" customFormat="1" ht="15" customHeight="1">
      <c r="A361" s="473">
        <v>350</v>
      </c>
      <c r="B361" s="29" t="s">
        <v>97</v>
      </c>
      <c r="C361" s="446" t="s">
        <v>22</v>
      </c>
      <c r="D361" s="433"/>
      <c r="E361" s="430"/>
      <c r="F361" s="433">
        <v>9.98</v>
      </c>
      <c r="G361" s="479">
        <v>119</v>
      </c>
      <c r="H361" s="438"/>
      <c r="I361" s="438"/>
      <c r="J361" s="435"/>
      <c r="K361" s="438"/>
      <c r="L361" s="438">
        <v>0.2</v>
      </c>
      <c r="M361" s="435"/>
      <c r="N361" s="438"/>
      <c r="O361" s="419">
        <v>0.03</v>
      </c>
      <c r="Q361" s="5"/>
      <c r="R361" s="5"/>
      <c r="S361" s="186"/>
      <c r="T361" s="5"/>
      <c r="U361" s="5"/>
      <c r="V361" s="5"/>
      <c r="W361" s="5"/>
    </row>
    <row r="362" spans="1:23" s="3" customFormat="1" ht="15" customHeight="1">
      <c r="A362" s="474"/>
      <c r="B362" s="29" t="s">
        <v>250</v>
      </c>
      <c r="C362" s="447"/>
      <c r="D362" s="431"/>
      <c r="E362" s="431"/>
      <c r="F362" s="431"/>
      <c r="G362" s="480"/>
      <c r="H362" s="436"/>
      <c r="I362" s="436"/>
      <c r="J362" s="436"/>
      <c r="K362" s="436"/>
      <c r="L362" s="436"/>
      <c r="M362" s="436"/>
      <c r="N362" s="436"/>
      <c r="O362" s="420"/>
      <c r="Q362" s="5"/>
      <c r="R362" s="5"/>
      <c r="S362" s="186"/>
      <c r="T362" s="5"/>
      <c r="U362" s="5"/>
      <c r="V362" s="5"/>
      <c r="W362" s="5"/>
    </row>
    <row r="363" spans="1:23" s="3" customFormat="1" ht="15" customHeight="1">
      <c r="A363" s="474"/>
      <c r="B363" s="29" t="s">
        <v>98</v>
      </c>
      <c r="C363" s="447"/>
      <c r="D363" s="431"/>
      <c r="E363" s="431"/>
      <c r="F363" s="431"/>
      <c r="G363" s="480"/>
      <c r="H363" s="436"/>
      <c r="I363" s="436"/>
      <c r="J363" s="436"/>
      <c r="K363" s="436"/>
      <c r="L363" s="436"/>
      <c r="M363" s="436"/>
      <c r="N363" s="436"/>
      <c r="O363" s="420"/>
      <c r="Q363" s="5"/>
      <c r="R363" s="5"/>
      <c r="S363" s="186"/>
      <c r="T363" s="5"/>
      <c r="U363" s="5"/>
      <c r="V363" s="5"/>
      <c r="W363" s="5"/>
    </row>
    <row r="364" spans="1:23" s="3" customFormat="1" ht="15" customHeight="1">
      <c r="A364" s="476"/>
      <c r="B364" s="29" t="s">
        <v>69</v>
      </c>
      <c r="C364" s="448"/>
      <c r="D364" s="432"/>
      <c r="E364" s="432"/>
      <c r="F364" s="432"/>
      <c r="G364" s="486"/>
      <c r="H364" s="437"/>
      <c r="I364" s="437"/>
      <c r="J364" s="437"/>
      <c r="K364" s="437"/>
      <c r="L364" s="437"/>
      <c r="M364" s="437"/>
      <c r="N364" s="437"/>
      <c r="O364" s="520"/>
      <c r="Q364" s="5"/>
      <c r="R364" s="5"/>
      <c r="S364" s="5"/>
      <c r="T364" s="5"/>
      <c r="U364" s="5"/>
      <c r="V364" s="5"/>
      <c r="W364" s="5"/>
    </row>
    <row r="365" spans="1:23" s="3" customFormat="1" ht="15" customHeight="1" hidden="1">
      <c r="A365" s="206"/>
      <c r="B365" s="78"/>
      <c r="C365" s="61"/>
      <c r="D365" s="62"/>
      <c r="E365" s="62"/>
      <c r="F365" s="62"/>
      <c r="G365" s="205"/>
      <c r="H365" s="156"/>
      <c r="I365" s="156"/>
      <c r="J365" s="156"/>
      <c r="K365" s="156"/>
      <c r="L365" s="156"/>
      <c r="M365" s="156"/>
      <c r="N365" s="158"/>
      <c r="O365" s="207"/>
      <c r="Q365" s="5"/>
      <c r="R365" s="5"/>
      <c r="S365" s="186"/>
      <c r="T365" s="5"/>
      <c r="U365" s="5"/>
      <c r="V365" s="5"/>
      <c r="W365" s="5"/>
    </row>
    <row r="366" spans="1:23" s="3" customFormat="1" ht="15" customHeight="1" hidden="1">
      <c r="A366" s="206"/>
      <c r="B366" s="78"/>
      <c r="C366" s="61"/>
      <c r="D366" s="62"/>
      <c r="E366" s="62"/>
      <c r="F366" s="62"/>
      <c r="G366" s="205"/>
      <c r="H366" s="156"/>
      <c r="I366" s="156"/>
      <c r="J366" s="156"/>
      <c r="K366" s="156"/>
      <c r="L366" s="156"/>
      <c r="M366" s="156"/>
      <c r="N366" s="158"/>
      <c r="O366" s="207"/>
      <c r="Q366" s="5"/>
      <c r="R366" s="5"/>
      <c r="S366" s="186"/>
      <c r="T366" s="16"/>
      <c r="U366" s="16"/>
      <c r="V366" s="16"/>
      <c r="W366" s="5"/>
    </row>
    <row r="367" spans="1:23" s="3" customFormat="1" ht="15" customHeight="1" hidden="1">
      <c r="A367" s="206"/>
      <c r="B367" s="78"/>
      <c r="C367" s="61"/>
      <c r="D367" s="62"/>
      <c r="E367" s="62"/>
      <c r="F367" s="62"/>
      <c r="G367" s="205"/>
      <c r="H367" s="156"/>
      <c r="I367" s="156"/>
      <c r="J367" s="156"/>
      <c r="K367" s="156"/>
      <c r="L367" s="156"/>
      <c r="M367" s="156"/>
      <c r="N367" s="158"/>
      <c r="O367" s="207"/>
      <c r="Q367" s="5"/>
      <c r="R367" s="5"/>
      <c r="S367" s="186"/>
      <c r="T367" s="16"/>
      <c r="U367" s="16"/>
      <c r="V367" s="16"/>
      <c r="W367" s="5"/>
    </row>
    <row r="368" spans="1:23" s="3" customFormat="1" ht="15" customHeight="1">
      <c r="A368" s="273" t="s">
        <v>635</v>
      </c>
      <c r="B368" s="29" t="s">
        <v>99</v>
      </c>
      <c r="C368" s="39" t="s">
        <v>129</v>
      </c>
      <c r="D368" s="35">
        <v>2.28</v>
      </c>
      <c r="E368" s="35">
        <v>0.24</v>
      </c>
      <c r="F368" s="35">
        <v>14.76</v>
      </c>
      <c r="G368" s="36">
        <v>70.5</v>
      </c>
      <c r="H368" s="37">
        <v>0.03</v>
      </c>
      <c r="I368" s="37"/>
      <c r="J368" s="37"/>
      <c r="K368" s="38">
        <v>0.33</v>
      </c>
      <c r="L368" s="37">
        <v>6</v>
      </c>
      <c r="M368" s="38">
        <v>19.5</v>
      </c>
      <c r="N368" s="37">
        <v>4.2</v>
      </c>
      <c r="O368" s="73">
        <v>0.33</v>
      </c>
      <c r="Q368" s="5"/>
      <c r="R368" s="5"/>
      <c r="S368" s="186"/>
      <c r="T368" s="16"/>
      <c r="U368" s="16"/>
      <c r="V368" s="16"/>
      <c r="W368" s="5"/>
    </row>
    <row r="369" spans="1:23" s="3" customFormat="1" ht="15" customHeight="1">
      <c r="A369" s="273" t="s">
        <v>635</v>
      </c>
      <c r="B369" s="29" t="s">
        <v>126</v>
      </c>
      <c r="C369" s="39" t="s">
        <v>186</v>
      </c>
      <c r="D369" s="35">
        <v>1.52</v>
      </c>
      <c r="E369" s="35">
        <v>0.16</v>
      </c>
      <c r="F369" s="35">
        <v>9.84</v>
      </c>
      <c r="G369" s="36">
        <v>47</v>
      </c>
      <c r="H369" s="38">
        <v>0.02</v>
      </c>
      <c r="I369" s="38"/>
      <c r="J369" s="38"/>
      <c r="K369" s="38">
        <v>0.22</v>
      </c>
      <c r="L369" s="38">
        <v>4</v>
      </c>
      <c r="M369" s="38">
        <v>13</v>
      </c>
      <c r="N369" s="38">
        <v>2.8</v>
      </c>
      <c r="O369" s="99">
        <v>0.22</v>
      </c>
      <c r="P369" s="155"/>
      <c r="Q369" s="5"/>
      <c r="R369" s="5"/>
      <c r="S369" s="186"/>
      <c r="T369" s="13"/>
      <c r="U369" s="13"/>
      <c r="V369" s="13"/>
      <c r="W369" s="5"/>
    </row>
    <row r="370" spans="1:23" s="3" customFormat="1" ht="15" customHeight="1">
      <c r="A370" s="274"/>
      <c r="B370" s="25" t="s">
        <v>23</v>
      </c>
      <c r="C370" s="39"/>
      <c r="D370" s="40">
        <f>SUM(D339:D369)</f>
        <v>35.580000000000005</v>
      </c>
      <c r="E370" s="40">
        <f aca="true" t="shared" si="17" ref="E370:O370">SUM(E339:E369)</f>
        <v>29.25</v>
      </c>
      <c r="F370" s="40">
        <f t="shared" si="17"/>
        <v>76.20000000000002</v>
      </c>
      <c r="G370" s="40">
        <f t="shared" si="17"/>
        <v>793.5</v>
      </c>
      <c r="H370" s="40">
        <f t="shared" si="17"/>
        <v>0.38</v>
      </c>
      <c r="I370" s="40">
        <f t="shared" si="17"/>
        <v>47.63</v>
      </c>
      <c r="J370" s="40">
        <f t="shared" si="17"/>
        <v>0.07</v>
      </c>
      <c r="K370" s="40">
        <f t="shared" si="17"/>
        <v>3.1</v>
      </c>
      <c r="L370" s="40">
        <f t="shared" si="17"/>
        <v>96.3</v>
      </c>
      <c r="M370" s="40">
        <f t="shared" si="17"/>
        <v>431.93</v>
      </c>
      <c r="N370" s="40">
        <f t="shared" si="17"/>
        <v>108.13</v>
      </c>
      <c r="O370" s="40">
        <f t="shared" si="17"/>
        <v>5.65</v>
      </c>
      <c r="Q370" s="5"/>
      <c r="R370" s="5"/>
      <c r="S370" s="186"/>
      <c r="T370" s="5"/>
      <c r="U370" s="5"/>
      <c r="V370" s="5"/>
      <c r="W370" s="5"/>
    </row>
    <row r="371" spans="1:23" s="3" customFormat="1" ht="15" customHeight="1">
      <c r="A371" s="271"/>
      <c r="B371" s="106"/>
      <c r="C371" s="51"/>
      <c r="D371" s="66"/>
      <c r="E371" s="66"/>
      <c r="F371" s="66"/>
      <c r="G371" s="107"/>
      <c r="H371" s="163"/>
      <c r="I371" s="163"/>
      <c r="J371" s="163"/>
      <c r="K371" s="163"/>
      <c r="L371" s="163"/>
      <c r="M371" s="163"/>
      <c r="N371" s="163"/>
      <c r="O371" s="164"/>
      <c r="Q371" s="5"/>
      <c r="R371" s="5"/>
      <c r="S371" s="5"/>
      <c r="T371" s="5"/>
      <c r="U371" s="5"/>
      <c r="V371" s="5"/>
      <c r="W371" s="5"/>
    </row>
    <row r="372" spans="1:23" s="3" customFormat="1" ht="15" customHeight="1">
      <c r="A372" s="271"/>
      <c r="B372" s="106" t="s">
        <v>343</v>
      </c>
      <c r="C372" s="51"/>
      <c r="D372" s="66"/>
      <c r="E372" s="66"/>
      <c r="F372" s="66"/>
      <c r="G372" s="107"/>
      <c r="H372" s="163"/>
      <c r="I372" s="163"/>
      <c r="J372" s="163"/>
      <c r="K372" s="163"/>
      <c r="L372" s="163"/>
      <c r="M372" s="163"/>
      <c r="N372" s="163"/>
      <c r="O372" s="164"/>
      <c r="Q372" s="5"/>
      <c r="R372" s="5"/>
      <c r="S372" s="5"/>
      <c r="T372" s="5"/>
      <c r="U372" s="5"/>
      <c r="V372" s="5"/>
      <c r="W372" s="5"/>
    </row>
    <row r="373" spans="1:23" s="3" customFormat="1" ht="15" customHeight="1">
      <c r="A373" s="174"/>
      <c r="B373" s="119"/>
      <c r="C373" s="263"/>
      <c r="D373" s="66"/>
      <c r="E373" s="66"/>
      <c r="F373" s="66"/>
      <c r="G373" s="107"/>
      <c r="H373" s="163"/>
      <c r="I373" s="163"/>
      <c r="J373" s="163"/>
      <c r="K373" s="163"/>
      <c r="L373" s="163"/>
      <c r="M373" s="163"/>
      <c r="N373" s="163"/>
      <c r="O373" s="164"/>
      <c r="Q373" s="5"/>
      <c r="R373" s="5"/>
      <c r="S373" s="5"/>
      <c r="T373" s="5"/>
      <c r="U373" s="5"/>
      <c r="V373" s="5"/>
      <c r="W373" s="5"/>
    </row>
    <row r="374" spans="1:30" s="3" customFormat="1" ht="15" customHeight="1">
      <c r="A374" s="453">
        <v>420</v>
      </c>
      <c r="B374" s="179" t="s">
        <v>289</v>
      </c>
      <c r="C374" s="465" t="s">
        <v>45</v>
      </c>
      <c r="D374" s="430">
        <v>10.3</v>
      </c>
      <c r="E374" s="430">
        <v>13.4</v>
      </c>
      <c r="F374" s="430">
        <v>31</v>
      </c>
      <c r="G374" s="485">
        <v>286</v>
      </c>
      <c r="H374" s="435">
        <v>0.12</v>
      </c>
      <c r="I374" s="510"/>
      <c r="J374" s="435">
        <v>0.02</v>
      </c>
      <c r="K374" s="435">
        <v>1.7</v>
      </c>
      <c r="L374" s="435">
        <v>26</v>
      </c>
      <c r="M374" s="435">
        <v>111</v>
      </c>
      <c r="N374" s="435">
        <v>16</v>
      </c>
      <c r="O374" s="419">
        <v>1.3</v>
      </c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s="3" customFormat="1" ht="15" customHeight="1">
      <c r="A375" s="454"/>
      <c r="B375" s="95" t="s">
        <v>290</v>
      </c>
      <c r="C375" s="466"/>
      <c r="D375" s="431"/>
      <c r="E375" s="431"/>
      <c r="F375" s="431"/>
      <c r="G375" s="480"/>
      <c r="H375" s="436"/>
      <c r="I375" s="511"/>
      <c r="J375" s="436"/>
      <c r="K375" s="436"/>
      <c r="L375" s="436"/>
      <c r="M375" s="436"/>
      <c r="N375" s="436"/>
      <c r="O375" s="420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s="3" customFormat="1" ht="15" customHeight="1">
      <c r="A376" s="454"/>
      <c r="B376" s="95" t="s">
        <v>294</v>
      </c>
      <c r="C376" s="466"/>
      <c r="D376" s="431"/>
      <c r="E376" s="431"/>
      <c r="F376" s="431"/>
      <c r="G376" s="480"/>
      <c r="H376" s="436"/>
      <c r="I376" s="511"/>
      <c r="J376" s="436"/>
      <c r="K376" s="436"/>
      <c r="L376" s="436"/>
      <c r="M376" s="436"/>
      <c r="N376" s="436"/>
      <c r="O376" s="420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s="3" customFormat="1" ht="15" customHeight="1">
      <c r="A377" s="454"/>
      <c r="B377" s="95" t="s">
        <v>291</v>
      </c>
      <c r="C377" s="466"/>
      <c r="D377" s="431"/>
      <c r="E377" s="431"/>
      <c r="F377" s="431"/>
      <c r="G377" s="480"/>
      <c r="H377" s="436"/>
      <c r="I377" s="511"/>
      <c r="J377" s="436"/>
      <c r="K377" s="436"/>
      <c r="L377" s="436"/>
      <c r="M377" s="436"/>
      <c r="N377" s="436"/>
      <c r="O377" s="420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s="3" customFormat="1" ht="15" customHeight="1">
      <c r="A378" s="454"/>
      <c r="B378" s="95" t="s">
        <v>123</v>
      </c>
      <c r="C378" s="466"/>
      <c r="D378" s="431"/>
      <c r="E378" s="431"/>
      <c r="F378" s="431"/>
      <c r="G378" s="480"/>
      <c r="H378" s="436"/>
      <c r="I378" s="511"/>
      <c r="J378" s="436"/>
      <c r="K378" s="436"/>
      <c r="L378" s="436"/>
      <c r="M378" s="436"/>
      <c r="N378" s="436"/>
      <c r="O378" s="420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s="3" customFormat="1" ht="15" customHeight="1">
      <c r="A379" s="454"/>
      <c r="B379" s="95" t="s">
        <v>292</v>
      </c>
      <c r="C379" s="466"/>
      <c r="D379" s="431"/>
      <c r="E379" s="431"/>
      <c r="F379" s="431"/>
      <c r="G379" s="480"/>
      <c r="H379" s="436"/>
      <c r="I379" s="511"/>
      <c r="J379" s="436"/>
      <c r="K379" s="436"/>
      <c r="L379" s="436"/>
      <c r="M379" s="436"/>
      <c r="N379" s="436"/>
      <c r="O379" s="420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s="3" customFormat="1" ht="15" customHeight="1">
      <c r="A380" s="454"/>
      <c r="B380" s="95" t="s">
        <v>293</v>
      </c>
      <c r="C380" s="466"/>
      <c r="D380" s="431"/>
      <c r="E380" s="431"/>
      <c r="F380" s="431"/>
      <c r="G380" s="480"/>
      <c r="H380" s="436"/>
      <c r="I380" s="511"/>
      <c r="J380" s="436"/>
      <c r="K380" s="436"/>
      <c r="L380" s="436"/>
      <c r="M380" s="436"/>
      <c r="N380" s="436"/>
      <c r="O380" s="420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s="3" customFormat="1" ht="15" customHeight="1">
      <c r="A381" s="454"/>
      <c r="B381" s="95" t="s">
        <v>75</v>
      </c>
      <c r="C381" s="466"/>
      <c r="D381" s="431"/>
      <c r="E381" s="431"/>
      <c r="F381" s="431"/>
      <c r="G381" s="480"/>
      <c r="H381" s="436"/>
      <c r="I381" s="511"/>
      <c r="J381" s="436"/>
      <c r="K381" s="436"/>
      <c r="L381" s="436"/>
      <c r="M381" s="436"/>
      <c r="N381" s="436"/>
      <c r="O381" s="420"/>
      <c r="X381" s="5"/>
      <c r="Y381" s="5"/>
      <c r="Z381" s="5"/>
      <c r="AA381" s="5"/>
      <c r="AB381" s="5"/>
      <c r="AC381" s="5"/>
      <c r="AD381" s="5"/>
    </row>
    <row r="382" spans="1:30" s="3" customFormat="1" ht="15" customHeight="1">
      <c r="A382" s="455"/>
      <c r="B382" s="95" t="s">
        <v>134</v>
      </c>
      <c r="C382" s="467"/>
      <c r="D382" s="445"/>
      <c r="E382" s="445"/>
      <c r="F382" s="445"/>
      <c r="G382" s="481"/>
      <c r="H382" s="484"/>
      <c r="I382" s="512"/>
      <c r="J382" s="484"/>
      <c r="K382" s="484"/>
      <c r="L382" s="484"/>
      <c r="M382" s="484"/>
      <c r="N382" s="484"/>
      <c r="O382" s="521"/>
      <c r="X382" s="5"/>
      <c r="Y382" s="5"/>
      <c r="Z382" s="5"/>
      <c r="AA382" s="5"/>
      <c r="AB382" s="5"/>
      <c r="AC382" s="5"/>
      <c r="AD382" s="5"/>
    </row>
    <row r="383" spans="1:30" s="3" customFormat="1" ht="15" customHeight="1">
      <c r="A383" s="277">
        <v>389</v>
      </c>
      <c r="B383" s="82" t="s">
        <v>355</v>
      </c>
      <c r="C383" s="251" t="s">
        <v>22</v>
      </c>
      <c r="D383" s="101">
        <v>1.4</v>
      </c>
      <c r="E383" s="101">
        <v>0.2</v>
      </c>
      <c r="F383" s="101">
        <v>0.2</v>
      </c>
      <c r="G383" s="101">
        <v>120</v>
      </c>
      <c r="H383" s="101">
        <v>0.08</v>
      </c>
      <c r="I383" s="101">
        <v>8</v>
      </c>
      <c r="J383" s="101"/>
      <c r="K383" s="101"/>
      <c r="L383" s="101">
        <v>36</v>
      </c>
      <c r="M383" s="101"/>
      <c r="N383" s="101"/>
      <c r="O383" s="101">
        <v>0.6</v>
      </c>
      <c r="X383" s="5"/>
      <c r="Y383" s="5"/>
      <c r="Z383" s="5"/>
      <c r="AA383" s="5"/>
      <c r="AB383" s="5"/>
      <c r="AC383" s="5"/>
      <c r="AD383" s="5"/>
    </row>
    <row r="384" spans="1:30" s="3" customFormat="1" ht="15" customHeight="1">
      <c r="A384" s="271"/>
      <c r="B384" s="106" t="s">
        <v>59</v>
      </c>
      <c r="C384" s="51"/>
      <c r="D384" s="66">
        <f>SUM(D374,D383)</f>
        <v>11.700000000000001</v>
      </c>
      <c r="E384" s="66">
        <f aca="true" t="shared" si="18" ref="E384:O384">SUM(E374,E383)</f>
        <v>13.6</v>
      </c>
      <c r="F384" s="66">
        <f t="shared" si="18"/>
        <v>31.2</v>
      </c>
      <c r="G384" s="66">
        <f t="shared" si="18"/>
        <v>406</v>
      </c>
      <c r="H384" s="66">
        <f t="shared" si="18"/>
        <v>0.2</v>
      </c>
      <c r="I384" s="66">
        <f t="shared" si="18"/>
        <v>8</v>
      </c>
      <c r="J384" s="66">
        <f t="shared" si="18"/>
        <v>0.02</v>
      </c>
      <c r="K384" s="66">
        <f t="shared" si="18"/>
        <v>1.7</v>
      </c>
      <c r="L384" s="66">
        <f t="shared" si="18"/>
        <v>62</v>
      </c>
      <c r="M384" s="66">
        <f t="shared" si="18"/>
        <v>111</v>
      </c>
      <c r="N384" s="66">
        <f t="shared" si="18"/>
        <v>16</v>
      </c>
      <c r="O384" s="66">
        <f t="shared" si="18"/>
        <v>1.9</v>
      </c>
      <c r="X384" s="5"/>
      <c r="Y384" s="5"/>
      <c r="Z384" s="5"/>
      <c r="AA384" s="5"/>
      <c r="AB384" s="5"/>
      <c r="AC384" s="5"/>
      <c r="AD384" s="5"/>
    </row>
    <row r="385" spans="1:30" s="3" customFormat="1" ht="14.25" customHeight="1">
      <c r="A385" s="271"/>
      <c r="B385" s="106"/>
      <c r="C385" s="51"/>
      <c r="D385" s="66"/>
      <c r="E385" s="66"/>
      <c r="F385" s="66"/>
      <c r="G385" s="107"/>
      <c r="H385" s="163"/>
      <c r="I385" s="163"/>
      <c r="J385" s="163"/>
      <c r="K385" s="163"/>
      <c r="L385" s="163"/>
      <c r="M385" s="163"/>
      <c r="N385" s="163"/>
      <c r="O385" s="164"/>
      <c r="X385" s="5"/>
      <c r="Y385" s="5"/>
      <c r="Z385" s="5"/>
      <c r="AA385" s="5"/>
      <c r="AB385" s="5"/>
      <c r="AC385" s="5"/>
      <c r="AD385" s="5"/>
    </row>
    <row r="386" spans="1:30" s="3" customFormat="1" ht="15" customHeight="1">
      <c r="A386" s="174"/>
      <c r="B386" s="119" t="s">
        <v>30</v>
      </c>
      <c r="C386" s="96"/>
      <c r="D386" s="69">
        <f>SUM(D334,D370,D384)</f>
        <v>82.43000000000002</v>
      </c>
      <c r="E386" s="69">
        <f aca="true" t="shared" si="19" ref="E386:O386">SUM(E334,E370,E384)</f>
        <v>79.94999999999999</v>
      </c>
      <c r="F386" s="69">
        <f t="shared" si="19"/>
        <v>208.38</v>
      </c>
      <c r="G386" s="69">
        <f t="shared" si="19"/>
        <v>2084</v>
      </c>
      <c r="H386" s="69">
        <f t="shared" si="19"/>
        <v>0.9200000000000002</v>
      </c>
      <c r="I386" s="69">
        <f t="shared" si="19"/>
        <v>58.77</v>
      </c>
      <c r="J386" s="69">
        <f t="shared" si="19"/>
        <v>0.34</v>
      </c>
      <c r="K386" s="69">
        <f t="shared" si="19"/>
        <v>5.44</v>
      </c>
      <c r="L386" s="69">
        <f t="shared" si="19"/>
        <v>694.6299999999999</v>
      </c>
      <c r="M386" s="69">
        <f t="shared" si="19"/>
        <v>1197</v>
      </c>
      <c r="N386" s="69">
        <f t="shared" si="19"/>
        <v>254.63</v>
      </c>
      <c r="O386" s="69">
        <f t="shared" si="19"/>
        <v>10.31</v>
      </c>
      <c r="X386" s="5"/>
      <c r="Y386" s="5"/>
      <c r="Z386" s="5"/>
      <c r="AA386" s="5"/>
      <c r="AB386" s="5"/>
      <c r="AC386" s="5"/>
      <c r="AD386" s="5"/>
    </row>
    <row r="387" spans="1:30" s="3" customFormat="1" ht="15" customHeight="1">
      <c r="A387" s="174"/>
      <c r="B387" s="119"/>
      <c r="C387" s="96"/>
      <c r="D387" s="69"/>
      <c r="E387" s="69"/>
      <c r="F387" s="69"/>
      <c r="G387" s="120"/>
      <c r="H387" s="69"/>
      <c r="I387" s="69"/>
      <c r="J387" s="69"/>
      <c r="K387" s="69"/>
      <c r="L387" s="69"/>
      <c r="M387" s="69"/>
      <c r="N387" s="69"/>
      <c r="O387" s="69"/>
      <c r="X387" s="5"/>
      <c r="Y387" s="5"/>
      <c r="Z387" s="5"/>
      <c r="AA387" s="5"/>
      <c r="AB387" s="5"/>
      <c r="AC387" s="5"/>
      <c r="AD387" s="5"/>
    </row>
    <row r="388" spans="1:30" s="3" customFormat="1" ht="15" customHeight="1">
      <c r="A388" s="174"/>
      <c r="B388" s="119"/>
      <c r="C388" s="96"/>
      <c r="D388" s="69"/>
      <c r="E388" s="69"/>
      <c r="F388" s="69"/>
      <c r="G388" s="120"/>
      <c r="H388" s="69"/>
      <c r="I388" s="69"/>
      <c r="J388" s="69"/>
      <c r="K388" s="69"/>
      <c r="L388" s="69"/>
      <c r="M388" s="69"/>
      <c r="N388" s="69"/>
      <c r="O388" s="69"/>
      <c r="X388" s="5"/>
      <c r="Y388" s="5"/>
      <c r="Z388" s="5"/>
      <c r="AA388" s="5"/>
      <c r="AB388" s="5"/>
      <c r="AC388" s="5"/>
      <c r="AD388" s="5"/>
    </row>
    <row r="389" spans="1:30" s="3" customFormat="1" ht="15" customHeight="1">
      <c r="A389" s="282"/>
      <c r="B389" s="44"/>
      <c r="C389" s="45"/>
      <c r="D389" s="59"/>
      <c r="E389" s="59"/>
      <c r="F389" s="59"/>
      <c r="G389" s="60"/>
      <c r="H389" s="59"/>
      <c r="I389" s="59"/>
      <c r="J389" s="59"/>
      <c r="K389" s="59"/>
      <c r="L389" s="59"/>
      <c r="M389" s="59"/>
      <c r="N389" s="59"/>
      <c r="O389" s="59"/>
      <c r="X389" s="5"/>
      <c r="Y389" s="5"/>
      <c r="Z389" s="5"/>
      <c r="AA389" s="5"/>
      <c r="AB389" s="5"/>
      <c r="AC389" s="5"/>
      <c r="AD389" s="5"/>
    </row>
    <row r="390" spans="1:15" s="3" customFormat="1" ht="23.25">
      <c r="A390" s="282"/>
      <c r="B390" s="21" t="s">
        <v>52</v>
      </c>
      <c r="C390" s="45"/>
      <c r="D390" s="59"/>
      <c r="E390" s="59"/>
      <c r="F390" s="59"/>
      <c r="G390" s="60"/>
      <c r="H390" s="59"/>
      <c r="I390" s="59"/>
      <c r="J390" s="59"/>
      <c r="K390" s="59"/>
      <c r="L390" s="59"/>
      <c r="M390" s="59"/>
      <c r="N390" s="59"/>
      <c r="O390" s="59"/>
    </row>
    <row r="391" spans="1:15" s="3" customFormat="1" ht="15" customHeight="1">
      <c r="A391" s="453" t="s">
        <v>49</v>
      </c>
      <c r="B391" s="451" t="s">
        <v>0</v>
      </c>
      <c r="C391" s="477" t="s">
        <v>1</v>
      </c>
      <c r="D391" s="502" t="s">
        <v>2</v>
      </c>
      <c r="E391" s="503"/>
      <c r="F391" s="504"/>
      <c r="G391" s="508" t="s">
        <v>3</v>
      </c>
      <c r="H391" s="502" t="s">
        <v>4</v>
      </c>
      <c r="I391" s="503"/>
      <c r="J391" s="503"/>
      <c r="K391" s="504"/>
      <c r="L391" s="502" t="s">
        <v>5</v>
      </c>
      <c r="M391" s="503"/>
      <c r="N391" s="503"/>
      <c r="O391" s="504"/>
    </row>
    <row r="392" spans="1:15" s="3" customFormat="1" ht="30.75" customHeight="1">
      <c r="A392" s="455"/>
      <c r="B392" s="452"/>
      <c r="C392" s="478"/>
      <c r="D392" s="54" t="s">
        <v>6</v>
      </c>
      <c r="E392" s="54" t="s">
        <v>7</v>
      </c>
      <c r="F392" s="54" t="s">
        <v>8</v>
      </c>
      <c r="G392" s="509"/>
      <c r="H392" s="54" t="s">
        <v>9</v>
      </c>
      <c r="I392" s="54" t="s">
        <v>10</v>
      </c>
      <c r="J392" s="54" t="s">
        <v>11</v>
      </c>
      <c r="K392" s="55" t="s">
        <v>12</v>
      </c>
      <c r="L392" s="54" t="s">
        <v>13</v>
      </c>
      <c r="M392" s="55" t="s">
        <v>14</v>
      </c>
      <c r="N392" s="54" t="s">
        <v>15</v>
      </c>
      <c r="O392" s="56" t="s">
        <v>16</v>
      </c>
    </row>
    <row r="393" spans="1:15" s="3" customFormat="1" ht="15" customHeight="1">
      <c r="A393" s="174"/>
      <c r="B393" s="24" t="s">
        <v>41</v>
      </c>
      <c r="C393" s="96"/>
      <c r="D393" s="69"/>
      <c r="E393" s="69"/>
      <c r="F393" s="69"/>
      <c r="G393" s="120"/>
      <c r="H393" s="69"/>
      <c r="I393" s="69"/>
      <c r="J393" s="69"/>
      <c r="K393" s="69"/>
      <c r="L393" s="69"/>
      <c r="M393" s="69"/>
      <c r="N393" s="69"/>
      <c r="O393" s="69"/>
    </row>
    <row r="394" spans="1:15" s="3" customFormat="1" ht="15" customHeight="1">
      <c r="A394" s="174"/>
      <c r="B394" s="95"/>
      <c r="C394" s="96"/>
      <c r="D394" s="69"/>
      <c r="E394" s="69"/>
      <c r="F394" s="69"/>
      <c r="G394" s="120"/>
      <c r="H394" s="69"/>
      <c r="I394" s="69"/>
      <c r="J394" s="69"/>
      <c r="K394" s="69"/>
      <c r="L394" s="69"/>
      <c r="M394" s="69"/>
      <c r="N394" s="69"/>
      <c r="O394" s="69"/>
    </row>
    <row r="395" spans="1:15" s="3" customFormat="1" ht="15" customHeight="1">
      <c r="A395" s="547">
        <v>228</v>
      </c>
      <c r="B395" s="29" t="s">
        <v>198</v>
      </c>
      <c r="C395" s="446" t="s">
        <v>166</v>
      </c>
      <c r="D395" s="430">
        <v>16.08</v>
      </c>
      <c r="E395" s="430">
        <v>8.64</v>
      </c>
      <c r="F395" s="430">
        <v>3.72</v>
      </c>
      <c r="G395" s="485">
        <v>155</v>
      </c>
      <c r="H395" s="435">
        <v>0.08</v>
      </c>
      <c r="I395" s="435">
        <v>1.44</v>
      </c>
      <c r="J395" s="430">
        <v>0.02</v>
      </c>
      <c r="K395" s="430">
        <v>4.68</v>
      </c>
      <c r="L395" s="435">
        <v>55.2</v>
      </c>
      <c r="M395" s="435">
        <v>174</v>
      </c>
      <c r="N395" s="435">
        <v>26.4</v>
      </c>
      <c r="O395" s="419">
        <v>0.6</v>
      </c>
    </row>
    <row r="396" spans="1:22" s="3" customFormat="1" ht="15" customHeight="1">
      <c r="A396" s="548"/>
      <c r="B396" s="29" t="s">
        <v>199</v>
      </c>
      <c r="C396" s="447"/>
      <c r="D396" s="431"/>
      <c r="E396" s="431"/>
      <c r="F396" s="431"/>
      <c r="G396" s="480"/>
      <c r="H396" s="436"/>
      <c r="I396" s="436"/>
      <c r="J396" s="431"/>
      <c r="K396" s="431"/>
      <c r="L396" s="436"/>
      <c r="M396" s="436"/>
      <c r="N396" s="436"/>
      <c r="O396" s="420"/>
      <c r="Q396" s="5"/>
      <c r="R396" s="5"/>
      <c r="S396" s="5"/>
      <c r="T396" s="5"/>
      <c r="U396" s="5"/>
      <c r="V396" s="5"/>
    </row>
    <row r="397" spans="1:22" s="3" customFormat="1" ht="15" customHeight="1">
      <c r="A397" s="548"/>
      <c r="B397" s="29" t="s">
        <v>200</v>
      </c>
      <c r="C397" s="447"/>
      <c r="D397" s="431"/>
      <c r="E397" s="431"/>
      <c r="F397" s="431"/>
      <c r="G397" s="480"/>
      <c r="H397" s="436"/>
      <c r="I397" s="436"/>
      <c r="J397" s="431"/>
      <c r="K397" s="431"/>
      <c r="L397" s="436"/>
      <c r="M397" s="436"/>
      <c r="N397" s="436"/>
      <c r="O397" s="420"/>
      <c r="Q397" s="5"/>
      <c r="R397" s="5"/>
      <c r="S397" s="5"/>
      <c r="T397" s="5"/>
      <c r="U397" s="5"/>
      <c r="V397" s="5"/>
    </row>
    <row r="398" spans="1:22" s="3" customFormat="1" ht="15" customHeight="1">
      <c r="A398" s="548"/>
      <c r="B398" s="29" t="s">
        <v>201</v>
      </c>
      <c r="C398" s="447"/>
      <c r="D398" s="431"/>
      <c r="E398" s="431"/>
      <c r="F398" s="431"/>
      <c r="G398" s="480"/>
      <c r="H398" s="436"/>
      <c r="I398" s="436"/>
      <c r="J398" s="431"/>
      <c r="K398" s="431"/>
      <c r="L398" s="436"/>
      <c r="M398" s="436"/>
      <c r="N398" s="436"/>
      <c r="O398" s="420"/>
      <c r="Q398" s="5"/>
      <c r="R398" s="5"/>
      <c r="S398" s="186"/>
      <c r="T398" s="5"/>
      <c r="U398" s="5"/>
      <c r="V398" s="5"/>
    </row>
    <row r="399" spans="1:22" s="3" customFormat="1" ht="15" customHeight="1">
      <c r="A399" s="549"/>
      <c r="B399" s="95" t="s">
        <v>179</v>
      </c>
      <c r="C399" s="447"/>
      <c r="D399" s="431"/>
      <c r="E399" s="431"/>
      <c r="F399" s="431"/>
      <c r="G399" s="480"/>
      <c r="H399" s="436"/>
      <c r="I399" s="436"/>
      <c r="J399" s="431"/>
      <c r="K399" s="431"/>
      <c r="L399" s="436"/>
      <c r="M399" s="436"/>
      <c r="N399" s="436"/>
      <c r="O399" s="420"/>
      <c r="Q399" s="5"/>
      <c r="R399" s="5"/>
      <c r="S399" s="186"/>
      <c r="T399" s="16"/>
      <c r="U399" s="16"/>
      <c r="V399" s="16"/>
    </row>
    <row r="400" spans="1:30" ht="15">
      <c r="A400" s="453">
        <v>125</v>
      </c>
      <c r="B400" s="183" t="s">
        <v>178</v>
      </c>
      <c r="C400" s="456" t="s">
        <v>27</v>
      </c>
      <c r="D400" s="442">
        <v>2.85</v>
      </c>
      <c r="E400" s="433">
        <v>7.35</v>
      </c>
      <c r="F400" s="433">
        <v>19.05</v>
      </c>
      <c r="G400" s="479">
        <v>153</v>
      </c>
      <c r="H400" s="438">
        <v>0.15</v>
      </c>
      <c r="I400" s="438">
        <v>20.85</v>
      </c>
      <c r="J400" s="438">
        <v>0.05</v>
      </c>
      <c r="K400" s="438">
        <v>0.15</v>
      </c>
      <c r="L400" s="438">
        <v>16.5</v>
      </c>
      <c r="M400" s="438">
        <v>78</v>
      </c>
      <c r="N400" s="438">
        <v>30</v>
      </c>
      <c r="O400" s="529">
        <v>1.2</v>
      </c>
      <c r="Q400" s="5"/>
      <c r="R400" s="5"/>
      <c r="S400" s="186"/>
      <c r="T400" s="16"/>
      <c r="U400" s="16"/>
      <c r="V400" s="16"/>
      <c r="W400" s="3"/>
      <c r="X400" s="3"/>
      <c r="Y400" s="3"/>
      <c r="Z400" s="3"/>
      <c r="AA400" s="3"/>
      <c r="AB400" s="3"/>
      <c r="AC400" s="3"/>
      <c r="AD400" s="3"/>
    </row>
    <row r="401" spans="1:30" ht="15">
      <c r="A401" s="454"/>
      <c r="B401" s="183" t="s">
        <v>234</v>
      </c>
      <c r="C401" s="457"/>
      <c r="D401" s="443"/>
      <c r="E401" s="431"/>
      <c r="F401" s="431"/>
      <c r="G401" s="480"/>
      <c r="H401" s="436"/>
      <c r="I401" s="436"/>
      <c r="J401" s="436"/>
      <c r="K401" s="436"/>
      <c r="L401" s="436"/>
      <c r="M401" s="436"/>
      <c r="N401" s="436"/>
      <c r="O401" s="420"/>
      <c r="Q401" s="5"/>
      <c r="R401" s="5"/>
      <c r="S401" s="186"/>
      <c r="T401" s="16"/>
      <c r="U401" s="16"/>
      <c r="V401" s="16"/>
      <c r="W401" s="3"/>
      <c r="X401" s="3"/>
      <c r="Y401" s="3"/>
      <c r="Z401" s="3"/>
      <c r="AA401" s="3"/>
      <c r="AB401" s="3"/>
      <c r="AC401" s="3"/>
      <c r="AD401" s="3"/>
    </row>
    <row r="402" spans="1:30" ht="15">
      <c r="A402" s="469"/>
      <c r="B402" s="183" t="s">
        <v>235</v>
      </c>
      <c r="C402" s="458"/>
      <c r="D402" s="444"/>
      <c r="E402" s="432"/>
      <c r="F402" s="432"/>
      <c r="G402" s="486"/>
      <c r="H402" s="437"/>
      <c r="I402" s="437"/>
      <c r="J402" s="437"/>
      <c r="K402" s="437"/>
      <c r="L402" s="437"/>
      <c r="M402" s="437"/>
      <c r="N402" s="437"/>
      <c r="O402" s="520"/>
      <c r="Q402" s="5"/>
      <c r="R402" s="5"/>
      <c r="S402" s="186"/>
      <c r="T402" s="16"/>
      <c r="U402" s="16"/>
      <c r="V402" s="16"/>
      <c r="W402" s="3"/>
      <c r="X402" s="3"/>
      <c r="Y402" s="3"/>
      <c r="Z402" s="3"/>
      <c r="AA402" s="3"/>
      <c r="AB402" s="3"/>
      <c r="AC402" s="3"/>
      <c r="AD402" s="3"/>
    </row>
    <row r="403" spans="1:22" s="3" customFormat="1" ht="15" customHeight="1">
      <c r="A403" s="473">
        <v>376</v>
      </c>
      <c r="B403" s="29" t="s">
        <v>38</v>
      </c>
      <c r="C403" s="446" t="s">
        <v>22</v>
      </c>
      <c r="D403" s="430">
        <v>0.2</v>
      </c>
      <c r="E403" s="430">
        <v>0.05</v>
      </c>
      <c r="F403" s="430">
        <v>15.01</v>
      </c>
      <c r="G403" s="485">
        <v>57</v>
      </c>
      <c r="H403" s="435"/>
      <c r="I403" s="435">
        <v>0.1</v>
      </c>
      <c r="J403" s="435"/>
      <c r="K403" s="435"/>
      <c r="L403" s="435">
        <v>5.25</v>
      </c>
      <c r="M403" s="435">
        <v>8.24</v>
      </c>
      <c r="N403" s="435">
        <v>4.4</v>
      </c>
      <c r="O403" s="419">
        <v>0.86</v>
      </c>
      <c r="Q403" s="5"/>
      <c r="R403" s="5"/>
      <c r="S403" s="186"/>
      <c r="T403" s="16"/>
      <c r="U403" s="16"/>
      <c r="V403" s="16"/>
    </row>
    <row r="404" spans="1:22" s="3" customFormat="1" ht="15" customHeight="1">
      <c r="A404" s="474"/>
      <c r="B404" s="29" t="s">
        <v>80</v>
      </c>
      <c r="C404" s="447"/>
      <c r="D404" s="431"/>
      <c r="E404" s="431"/>
      <c r="F404" s="431"/>
      <c r="G404" s="480"/>
      <c r="H404" s="436"/>
      <c r="I404" s="436"/>
      <c r="J404" s="436"/>
      <c r="K404" s="436"/>
      <c r="L404" s="436"/>
      <c r="M404" s="436"/>
      <c r="N404" s="436"/>
      <c r="O404" s="420"/>
      <c r="Q404" s="5"/>
      <c r="R404" s="5"/>
      <c r="S404" s="186"/>
      <c r="T404" s="16"/>
      <c r="U404" s="16"/>
      <c r="V404" s="16"/>
    </row>
    <row r="405" spans="1:22" s="3" customFormat="1" ht="15" customHeight="1">
      <c r="A405" s="474"/>
      <c r="B405" s="29" t="s">
        <v>78</v>
      </c>
      <c r="C405" s="447"/>
      <c r="D405" s="431"/>
      <c r="E405" s="431"/>
      <c r="F405" s="431"/>
      <c r="G405" s="480"/>
      <c r="H405" s="436"/>
      <c r="I405" s="436"/>
      <c r="J405" s="436"/>
      <c r="K405" s="436"/>
      <c r="L405" s="436"/>
      <c r="M405" s="436"/>
      <c r="N405" s="436"/>
      <c r="O405" s="420"/>
      <c r="Q405" s="5"/>
      <c r="R405" s="5"/>
      <c r="S405" s="5"/>
      <c r="T405" s="5"/>
      <c r="U405" s="5"/>
      <c r="V405" s="5"/>
    </row>
    <row r="406" spans="1:22" s="3" customFormat="1" ht="15" customHeight="1">
      <c r="A406" s="476"/>
      <c r="B406" s="29"/>
      <c r="C406" s="448"/>
      <c r="D406" s="432"/>
      <c r="E406" s="432"/>
      <c r="F406" s="432"/>
      <c r="G406" s="486"/>
      <c r="H406" s="437"/>
      <c r="I406" s="437"/>
      <c r="J406" s="437"/>
      <c r="K406" s="437"/>
      <c r="L406" s="437"/>
      <c r="M406" s="437"/>
      <c r="N406" s="437"/>
      <c r="O406" s="520"/>
      <c r="Q406" s="5"/>
      <c r="R406" s="5"/>
      <c r="S406" s="5"/>
      <c r="T406" s="5"/>
      <c r="U406" s="5"/>
      <c r="V406" s="5"/>
    </row>
    <row r="407" spans="1:22" s="3" customFormat="1" ht="15" customHeight="1">
      <c r="A407" s="530" t="s">
        <v>582</v>
      </c>
      <c r="B407" s="29" t="s">
        <v>368</v>
      </c>
      <c r="C407" s="446" t="s">
        <v>28</v>
      </c>
      <c r="D407" s="430">
        <v>3</v>
      </c>
      <c r="E407" s="430">
        <v>14.8</v>
      </c>
      <c r="F407" s="430">
        <v>40</v>
      </c>
      <c r="G407" s="430">
        <v>305</v>
      </c>
      <c r="H407" s="430">
        <v>0.04</v>
      </c>
      <c r="I407" s="430"/>
      <c r="J407" s="430">
        <v>0.11</v>
      </c>
      <c r="K407" s="430">
        <v>0.6</v>
      </c>
      <c r="L407" s="430">
        <v>18</v>
      </c>
      <c r="M407" s="430">
        <v>41</v>
      </c>
      <c r="N407" s="430">
        <v>9</v>
      </c>
      <c r="O407" s="554">
        <v>0.8</v>
      </c>
      <c r="Q407" s="5"/>
      <c r="R407" s="5"/>
      <c r="S407" s="5"/>
      <c r="T407" s="5"/>
      <c r="U407" s="5"/>
      <c r="V407" s="5"/>
    </row>
    <row r="408" spans="1:15" s="3" customFormat="1" ht="15" customHeight="1">
      <c r="A408" s="513"/>
      <c r="B408" s="29" t="s">
        <v>369</v>
      </c>
      <c r="C408" s="447"/>
      <c r="D408" s="431"/>
      <c r="E408" s="431"/>
      <c r="F408" s="431"/>
      <c r="G408" s="431"/>
      <c r="H408" s="431"/>
      <c r="I408" s="431"/>
      <c r="J408" s="431"/>
      <c r="K408" s="431"/>
      <c r="L408" s="431"/>
      <c r="M408" s="431"/>
      <c r="N408" s="431"/>
      <c r="O408" s="555"/>
    </row>
    <row r="409" spans="1:15" s="3" customFormat="1" ht="15" customHeight="1">
      <c r="A409" s="513"/>
      <c r="B409" s="29" t="s">
        <v>370</v>
      </c>
      <c r="C409" s="447"/>
      <c r="D409" s="431"/>
      <c r="E409" s="431"/>
      <c r="F409" s="431"/>
      <c r="G409" s="431"/>
      <c r="H409" s="431"/>
      <c r="I409" s="431"/>
      <c r="J409" s="431"/>
      <c r="K409" s="431"/>
      <c r="L409" s="431"/>
      <c r="M409" s="431"/>
      <c r="N409" s="431"/>
      <c r="O409" s="555"/>
    </row>
    <row r="410" spans="1:15" s="3" customFormat="1" ht="15" customHeight="1">
      <c r="A410" s="513"/>
      <c r="B410" s="29" t="s">
        <v>371</v>
      </c>
      <c r="C410" s="447"/>
      <c r="D410" s="431"/>
      <c r="E410" s="431"/>
      <c r="F410" s="431"/>
      <c r="G410" s="431"/>
      <c r="H410" s="431"/>
      <c r="I410" s="431"/>
      <c r="J410" s="431"/>
      <c r="K410" s="431"/>
      <c r="L410" s="431"/>
      <c r="M410" s="431"/>
      <c r="N410" s="431"/>
      <c r="O410" s="555"/>
    </row>
    <row r="411" spans="1:15" s="3" customFormat="1" ht="15" customHeight="1">
      <c r="A411" s="513"/>
      <c r="B411" s="29" t="s">
        <v>102</v>
      </c>
      <c r="C411" s="447"/>
      <c r="D411" s="431"/>
      <c r="E411" s="431"/>
      <c r="F411" s="431"/>
      <c r="G411" s="431"/>
      <c r="H411" s="431"/>
      <c r="I411" s="431"/>
      <c r="J411" s="431"/>
      <c r="K411" s="431"/>
      <c r="L411" s="431"/>
      <c r="M411" s="431"/>
      <c r="N411" s="431"/>
      <c r="O411" s="555"/>
    </row>
    <row r="412" spans="1:15" s="3" customFormat="1" ht="15" customHeight="1">
      <c r="A412" s="513"/>
      <c r="B412" s="29" t="s">
        <v>372</v>
      </c>
      <c r="C412" s="447"/>
      <c r="D412" s="431"/>
      <c r="E412" s="431"/>
      <c r="F412" s="431"/>
      <c r="G412" s="431"/>
      <c r="H412" s="431"/>
      <c r="I412" s="431"/>
      <c r="J412" s="431"/>
      <c r="K412" s="431"/>
      <c r="L412" s="431"/>
      <c r="M412" s="431"/>
      <c r="N412" s="431"/>
      <c r="O412" s="555"/>
    </row>
    <row r="413" spans="1:15" s="3" customFormat="1" ht="15" customHeight="1">
      <c r="A413" s="513"/>
      <c r="B413" s="29" t="s">
        <v>373</v>
      </c>
      <c r="C413" s="447"/>
      <c r="D413" s="431"/>
      <c r="E413" s="431"/>
      <c r="F413" s="431"/>
      <c r="G413" s="431"/>
      <c r="H413" s="431"/>
      <c r="I413" s="431"/>
      <c r="J413" s="431"/>
      <c r="K413" s="431"/>
      <c r="L413" s="431"/>
      <c r="M413" s="431"/>
      <c r="N413" s="431"/>
      <c r="O413" s="555"/>
    </row>
    <row r="414" spans="1:15" s="3" customFormat="1" ht="15" customHeight="1">
      <c r="A414" s="513"/>
      <c r="B414" s="29" t="s">
        <v>374</v>
      </c>
      <c r="C414" s="447"/>
      <c r="D414" s="431"/>
      <c r="E414" s="431"/>
      <c r="F414" s="431"/>
      <c r="G414" s="431"/>
      <c r="H414" s="431"/>
      <c r="I414" s="431"/>
      <c r="J414" s="431"/>
      <c r="K414" s="431"/>
      <c r="L414" s="431"/>
      <c r="M414" s="431"/>
      <c r="N414" s="431"/>
      <c r="O414" s="555"/>
    </row>
    <row r="415" spans="1:15" s="3" customFormat="1" ht="15" customHeight="1">
      <c r="A415" s="513"/>
      <c r="B415" s="29" t="s">
        <v>375</v>
      </c>
      <c r="C415" s="447"/>
      <c r="D415" s="431"/>
      <c r="E415" s="431"/>
      <c r="F415" s="431"/>
      <c r="G415" s="431"/>
      <c r="H415" s="431"/>
      <c r="I415" s="431"/>
      <c r="J415" s="431"/>
      <c r="K415" s="431"/>
      <c r="L415" s="431"/>
      <c r="M415" s="431"/>
      <c r="N415" s="431"/>
      <c r="O415" s="555"/>
    </row>
    <row r="416" spans="1:15" s="3" customFormat="1" ht="15" customHeight="1">
      <c r="A416" s="531"/>
      <c r="B416" s="29" t="s">
        <v>376</v>
      </c>
      <c r="C416" s="462"/>
      <c r="D416" s="445"/>
      <c r="E416" s="445"/>
      <c r="F416" s="445"/>
      <c r="G416" s="445"/>
      <c r="H416" s="445"/>
      <c r="I416" s="445"/>
      <c r="J416" s="445"/>
      <c r="K416" s="445"/>
      <c r="L416" s="445"/>
      <c r="M416" s="445"/>
      <c r="N416" s="445"/>
      <c r="O416" s="583"/>
    </row>
    <row r="417" spans="1:15" s="3" customFormat="1" ht="15" customHeight="1">
      <c r="A417" s="271">
        <v>338</v>
      </c>
      <c r="B417" s="29" t="s">
        <v>316</v>
      </c>
      <c r="C417" s="51" t="s">
        <v>27</v>
      </c>
      <c r="D417" s="52">
        <v>0.6</v>
      </c>
      <c r="E417" s="52">
        <v>0.6</v>
      </c>
      <c r="F417" s="52">
        <v>13.5</v>
      </c>
      <c r="G417" s="53">
        <v>71</v>
      </c>
      <c r="H417" s="71">
        <v>0.05</v>
      </c>
      <c r="I417" s="71">
        <v>15</v>
      </c>
      <c r="J417" s="71"/>
      <c r="K417" s="72">
        <v>0.3</v>
      </c>
      <c r="L417" s="71">
        <v>24</v>
      </c>
      <c r="M417" s="72">
        <v>16.5</v>
      </c>
      <c r="N417" s="72">
        <v>13.5</v>
      </c>
      <c r="O417" s="99">
        <v>3.3</v>
      </c>
    </row>
    <row r="418" spans="1:15" s="3" customFormat="1" ht="15" customHeight="1">
      <c r="A418" s="267" t="s">
        <v>635</v>
      </c>
      <c r="B418" s="149" t="s">
        <v>99</v>
      </c>
      <c r="C418" s="96" t="s">
        <v>129</v>
      </c>
      <c r="D418" s="97">
        <v>2.28</v>
      </c>
      <c r="E418" s="97">
        <v>0.24</v>
      </c>
      <c r="F418" s="97">
        <v>14.76</v>
      </c>
      <c r="G418" s="98">
        <v>70.5</v>
      </c>
      <c r="H418" s="99">
        <v>0.03</v>
      </c>
      <c r="I418" s="99"/>
      <c r="J418" s="99"/>
      <c r="K418" s="99">
        <v>0.33</v>
      </c>
      <c r="L418" s="99">
        <v>6</v>
      </c>
      <c r="M418" s="99">
        <v>19.5</v>
      </c>
      <c r="N418" s="99">
        <v>4.2</v>
      </c>
      <c r="O418" s="99">
        <v>0.33</v>
      </c>
    </row>
    <row r="419" spans="1:15" s="3" customFormat="1" ht="15" customHeight="1">
      <c r="A419" s="273" t="s">
        <v>635</v>
      </c>
      <c r="B419" s="33" t="s">
        <v>126</v>
      </c>
      <c r="C419" s="96" t="s">
        <v>186</v>
      </c>
      <c r="D419" s="97">
        <v>1.52</v>
      </c>
      <c r="E419" s="97">
        <v>0.16</v>
      </c>
      <c r="F419" s="97">
        <v>9.84</v>
      </c>
      <c r="G419" s="98">
        <v>47</v>
      </c>
      <c r="H419" s="99">
        <v>0.02</v>
      </c>
      <c r="I419" s="99"/>
      <c r="J419" s="99"/>
      <c r="K419" s="99">
        <v>0.22</v>
      </c>
      <c r="L419" s="99">
        <v>4</v>
      </c>
      <c r="M419" s="99">
        <v>13</v>
      </c>
      <c r="N419" s="99">
        <v>2.8</v>
      </c>
      <c r="O419" s="99">
        <v>0.22</v>
      </c>
    </row>
    <row r="420" spans="1:15" s="3" customFormat="1" ht="15" customHeight="1">
      <c r="A420" s="134"/>
      <c r="B420" s="106" t="s">
        <v>23</v>
      </c>
      <c r="C420" s="139"/>
      <c r="D420" s="69">
        <f>SUM(D394:D419)</f>
        <v>26.53</v>
      </c>
      <c r="E420" s="69">
        <f aca="true" t="shared" si="20" ref="E420:O420">SUM(E394:E419)</f>
        <v>31.84</v>
      </c>
      <c r="F420" s="69">
        <f t="shared" si="20"/>
        <v>115.88000000000001</v>
      </c>
      <c r="G420" s="69">
        <f t="shared" si="20"/>
        <v>858.5</v>
      </c>
      <c r="H420" s="69">
        <f t="shared" si="20"/>
        <v>0.37</v>
      </c>
      <c r="I420" s="69">
        <f t="shared" si="20"/>
        <v>37.39</v>
      </c>
      <c r="J420" s="69">
        <f t="shared" si="20"/>
        <v>0.18</v>
      </c>
      <c r="K420" s="69">
        <f t="shared" si="20"/>
        <v>6.279999999999999</v>
      </c>
      <c r="L420" s="69">
        <f t="shared" si="20"/>
        <v>128.95</v>
      </c>
      <c r="M420" s="69">
        <f t="shared" si="20"/>
        <v>350.24</v>
      </c>
      <c r="N420" s="69">
        <f t="shared" si="20"/>
        <v>90.3</v>
      </c>
      <c r="O420" s="69">
        <f t="shared" si="20"/>
        <v>7.31</v>
      </c>
    </row>
    <row r="421" spans="1:15" s="3" customFormat="1" ht="15" customHeight="1">
      <c r="A421" s="134"/>
      <c r="B421" s="119"/>
      <c r="C421" s="139"/>
      <c r="D421" s="69"/>
      <c r="E421" s="69"/>
      <c r="F421" s="69"/>
      <c r="G421" s="120"/>
      <c r="H421" s="69"/>
      <c r="I421" s="69"/>
      <c r="J421" s="69"/>
      <c r="K421" s="69"/>
      <c r="L421" s="69"/>
      <c r="M421" s="69"/>
      <c r="N421" s="69"/>
      <c r="O421" s="69"/>
    </row>
    <row r="422" spans="1:15" s="3" customFormat="1" ht="15" customHeight="1">
      <c r="A422" s="174"/>
      <c r="B422" s="119"/>
      <c r="C422" s="96"/>
      <c r="D422" s="69"/>
      <c r="E422" s="69"/>
      <c r="F422" s="69"/>
      <c r="G422" s="120"/>
      <c r="H422" s="69"/>
      <c r="I422" s="69"/>
      <c r="J422" s="69"/>
      <c r="K422" s="69"/>
      <c r="L422" s="69"/>
      <c r="M422" s="69"/>
      <c r="N422" s="69"/>
      <c r="O422" s="69"/>
    </row>
    <row r="423" spans="1:15" s="3" customFormat="1" ht="15" customHeight="1">
      <c r="A423" s="174"/>
      <c r="B423" s="24" t="s">
        <v>24</v>
      </c>
      <c r="C423" s="96"/>
      <c r="D423" s="69"/>
      <c r="E423" s="69"/>
      <c r="F423" s="69"/>
      <c r="G423" s="120"/>
      <c r="H423" s="69"/>
      <c r="I423" s="69"/>
      <c r="J423" s="69"/>
      <c r="K423" s="69"/>
      <c r="L423" s="69"/>
      <c r="M423" s="69"/>
      <c r="N423" s="69"/>
      <c r="O423" s="69"/>
    </row>
    <row r="424" spans="1:15" s="3" customFormat="1" ht="15" customHeight="1">
      <c r="A424" s="266"/>
      <c r="B424" s="161"/>
      <c r="C424" s="96"/>
      <c r="D424" s="69"/>
      <c r="E424" s="69"/>
      <c r="F424" s="69"/>
      <c r="G424" s="120"/>
      <c r="H424" s="69"/>
      <c r="I424" s="69"/>
      <c r="J424" s="69"/>
      <c r="K424" s="69"/>
      <c r="L424" s="69"/>
      <c r="M424" s="69"/>
      <c r="N424" s="69"/>
      <c r="O424" s="69"/>
    </row>
    <row r="425" spans="1:23" s="3" customFormat="1" ht="15" customHeight="1">
      <c r="A425" s="473">
        <v>95</v>
      </c>
      <c r="B425" s="29" t="s">
        <v>158</v>
      </c>
      <c r="C425" s="482" t="s">
        <v>26</v>
      </c>
      <c r="D425" s="433">
        <v>2.08</v>
      </c>
      <c r="E425" s="433">
        <v>5.2</v>
      </c>
      <c r="F425" s="433">
        <v>12.8</v>
      </c>
      <c r="G425" s="479">
        <v>106</v>
      </c>
      <c r="H425" s="438">
        <v>0.1</v>
      </c>
      <c r="I425" s="438">
        <v>12.48</v>
      </c>
      <c r="J425" s="438"/>
      <c r="K425" s="438">
        <v>2.38</v>
      </c>
      <c r="L425" s="438">
        <v>26.25</v>
      </c>
      <c r="M425" s="438">
        <v>64.75</v>
      </c>
      <c r="N425" s="529">
        <v>27.75</v>
      </c>
      <c r="O425" s="488">
        <v>1.03</v>
      </c>
      <c r="R425" s="5"/>
      <c r="S425" s="5"/>
      <c r="T425" s="5"/>
      <c r="U425" s="5"/>
      <c r="V425" s="5"/>
      <c r="W425" s="5"/>
    </row>
    <row r="426" spans="1:23" s="3" customFormat="1" ht="15" customHeight="1">
      <c r="A426" s="513"/>
      <c r="B426" s="29" t="s">
        <v>109</v>
      </c>
      <c r="C426" s="447"/>
      <c r="D426" s="431"/>
      <c r="E426" s="431"/>
      <c r="F426" s="431"/>
      <c r="G426" s="480"/>
      <c r="H426" s="436"/>
      <c r="I426" s="436"/>
      <c r="J426" s="436"/>
      <c r="K426" s="436"/>
      <c r="L426" s="436"/>
      <c r="M426" s="436"/>
      <c r="N426" s="420"/>
      <c r="O426" s="489"/>
      <c r="R426" s="5"/>
      <c r="S426" s="5"/>
      <c r="T426" s="5"/>
      <c r="U426" s="5"/>
      <c r="V426" s="5"/>
      <c r="W426" s="5"/>
    </row>
    <row r="427" spans="1:23" s="3" customFormat="1" ht="15" customHeight="1">
      <c r="A427" s="513"/>
      <c r="B427" s="29" t="s">
        <v>85</v>
      </c>
      <c r="C427" s="447"/>
      <c r="D427" s="431"/>
      <c r="E427" s="431"/>
      <c r="F427" s="431"/>
      <c r="G427" s="480"/>
      <c r="H427" s="436"/>
      <c r="I427" s="436"/>
      <c r="J427" s="436"/>
      <c r="K427" s="436"/>
      <c r="L427" s="436"/>
      <c r="M427" s="436"/>
      <c r="N427" s="420"/>
      <c r="O427" s="489"/>
      <c r="R427" s="5"/>
      <c r="S427" s="5"/>
      <c r="T427" s="5"/>
      <c r="U427" s="5"/>
      <c r="V427" s="5"/>
      <c r="W427" s="5"/>
    </row>
    <row r="428" spans="1:23" s="3" customFormat="1" ht="15" customHeight="1">
      <c r="A428" s="513"/>
      <c r="B428" s="29" t="s">
        <v>65</v>
      </c>
      <c r="C428" s="447"/>
      <c r="D428" s="431"/>
      <c r="E428" s="431"/>
      <c r="F428" s="431"/>
      <c r="G428" s="480"/>
      <c r="H428" s="436"/>
      <c r="I428" s="436"/>
      <c r="J428" s="436"/>
      <c r="K428" s="436"/>
      <c r="L428" s="436"/>
      <c r="M428" s="436"/>
      <c r="N428" s="420"/>
      <c r="O428" s="489"/>
      <c r="R428" s="5"/>
      <c r="S428" s="186"/>
      <c r="T428" s="5"/>
      <c r="U428" s="5"/>
      <c r="V428" s="5"/>
      <c r="W428" s="5"/>
    </row>
    <row r="429" spans="1:23" s="3" customFormat="1" ht="15" customHeight="1">
      <c r="A429" s="513"/>
      <c r="B429" s="29" t="s">
        <v>101</v>
      </c>
      <c r="C429" s="447"/>
      <c r="D429" s="431"/>
      <c r="E429" s="431"/>
      <c r="F429" s="431"/>
      <c r="G429" s="480"/>
      <c r="H429" s="436"/>
      <c r="I429" s="436"/>
      <c r="J429" s="436"/>
      <c r="K429" s="436"/>
      <c r="L429" s="436"/>
      <c r="M429" s="436"/>
      <c r="N429" s="420"/>
      <c r="O429" s="489"/>
      <c r="R429" s="5"/>
      <c r="S429" s="186"/>
      <c r="T429" s="5"/>
      <c r="U429" s="5"/>
      <c r="V429" s="5"/>
      <c r="W429" s="5"/>
    </row>
    <row r="430" spans="1:23" s="3" customFormat="1" ht="15" customHeight="1">
      <c r="A430" s="513"/>
      <c r="B430" s="29" t="s">
        <v>214</v>
      </c>
      <c r="C430" s="447"/>
      <c r="D430" s="431"/>
      <c r="E430" s="431"/>
      <c r="F430" s="431"/>
      <c r="G430" s="480"/>
      <c r="H430" s="436"/>
      <c r="I430" s="436"/>
      <c r="J430" s="436"/>
      <c r="K430" s="436"/>
      <c r="L430" s="436"/>
      <c r="M430" s="436"/>
      <c r="N430" s="420"/>
      <c r="O430" s="489"/>
      <c r="R430" s="5"/>
      <c r="S430" s="186"/>
      <c r="T430" s="5"/>
      <c r="U430" s="5"/>
      <c r="V430" s="5"/>
      <c r="W430" s="5"/>
    </row>
    <row r="431" spans="1:23" s="3" customFormat="1" ht="15" customHeight="1">
      <c r="A431" s="513"/>
      <c r="B431" s="78" t="s">
        <v>215</v>
      </c>
      <c r="C431" s="447"/>
      <c r="D431" s="431"/>
      <c r="E431" s="431"/>
      <c r="F431" s="431"/>
      <c r="G431" s="480"/>
      <c r="H431" s="436"/>
      <c r="I431" s="436"/>
      <c r="J431" s="436"/>
      <c r="K431" s="436"/>
      <c r="L431" s="436"/>
      <c r="M431" s="436"/>
      <c r="N431" s="420"/>
      <c r="O431" s="489"/>
      <c r="R431" s="5"/>
      <c r="S431" s="186"/>
      <c r="T431" s="16"/>
      <c r="U431" s="16"/>
      <c r="V431" s="16"/>
      <c r="W431" s="5"/>
    </row>
    <row r="432" spans="1:43" s="154" customFormat="1" ht="15" customHeight="1">
      <c r="A432" s="493">
        <v>139</v>
      </c>
      <c r="B432" s="95" t="s">
        <v>117</v>
      </c>
      <c r="C432" s="550" t="s">
        <v>27</v>
      </c>
      <c r="D432" s="434">
        <v>3.56</v>
      </c>
      <c r="E432" s="434">
        <v>4.53</v>
      </c>
      <c r="F432" s="434">
        <v>15.09</v>
      </c>
      <c r="G432" s="522">
        <v>116</v>
      </c>
      <c r="H432" s="515">
        <v>0.06</v>
      </c>
      <c r="I432" s="515">
        <v>79.32</v>
      </c>
      <c r="J432" s="515">
        <v>0.03</v>
      </c>
      <c r="K432" s="515">
        <v>0.38</v>
      </c>
      <c r="L432" s="515">
        <v>93.11</v>
      </c>
      <c r="M432" s="515">
        <v>63.32</v>
      </c>
      <c r="N432" s="515">
        <v>31.97</v>
      </c>
      <c r="O432" s="515">
        <v>1.26</v>
      </c>
      <c r="P432" s="5"/>
      <c r="Q432" s="3"/>
      <c r="R432" s="5"/>
      <c r="S432" s="186"/>
      <c r="T432" s="16"/>
      <c r="U432" s="16"/>
      <c r="V432" s="16"/>
      <c r="W432" s="5"/>
      <c r="X432" s="3"/>
      <c r="Y432" s="3"/>
      <c r="Z432" s="3"/>
      <c r="AA432" s="3"/>
      <c r="AB432" s="3"/>
      <c r="AC432" s="3"/>
      <c r="AD432" s="3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</row>
    <row r="433" spans="1:30" s="5" customFormat="1" ht="15" customHeight="1">
      <c r="A433" s="560"/>
      <c r="B433" s="95" t="s">
        <v>226</v>
      </c>
      <c r="C433" s="550"/>
      <c r="D433" s="434"/>
      <c r="E433" s="434"/>
      <c r="F433" s="434"/>
      <c r="G433" s="522"/>
      <c r="H433" s="515"/>
      <c r="I433" s="515"/>
      <c r="J433" s="515"/>
      <c r="K433" s="515"/>
      <c r="L433" s="515"/>
      <c r="M433" s="515"/>
      <c r="N433" s="515"/>
      <c r="O433" s="515"/>
      <c r="Q433" s="3"/>
      <c r="T433" s="12"/>
      <c r="U433" s="12"/>
      <c r="V433" s="12"/>
      <c r="X433" s="3"/>
      <c r="Y433" s="3"/>
      <c r="Z433" s="3"/>
      <c r="AA433" s="3"/>
      <c r="AB433" s="3"/>
      <c r="AC433" s="3"/>
      <c r="AD433" s="3"/>
    </row>
    <row r="434" spans="1:30" s="5" customFormat="1" ht="15" customHeight="1">
      <c r="A434" s="560"/>
      <c r="B434" s="95" t="s">
        <v>227</v>
      </c>
      <c r="C434" s="550"/>
      <c r="D434" s="434"/>
      <c r="E434" s="434"/>
      <c r="F434" s="434"/>
      <c r="G434" s="522"/>
      <c r="H434" s="515"/>
      <c r="I434" s="515"/>
      <c r="J434" s="515"/>
      <c r="K434" s="515"/>
      <c r="L434" s="515"/>
      <c r="M434" s="515"/>
      <c r="N434" s="515"/>
      <c r="O434" s="515"/>
      <c r="Q434" s="3"/>
      <c r="S434" s="186"/>
      <c r="X434" s="3"/>
      <c r="Y434" s="3"/>
      <c r="Z434" s="3"/>
      <c r="AA434" s="3"/>
      <c r="AB434" s="3"/>
      <c r="AC434" s="3"/>
      <c r="AD434" s="3"/>
    </row>
    <row r="435" spans="1:30" s="5" customFormat="1" ht="15" customHeight="1">
      <c r="A435" s="560"/>
      <c r="B435" s="95" t="s">
        <v>228</v>
      </c>
      <c r="C435" s="550"/>
      <c r="D435" s="434"/>
      <c r="E435" s="434"/>
      <c r="F435" s="434"/>
      <c r="G435" s="522"/>
      <c r="H435" s="515"/>
      <c r="I435" s="515"/>
      <c r="J435" s="515"/>
      <c r="K435" s="515"/>
      <c r="L435" s="515"/>
      <c r="M435" s="515"/>
      <c r="N435" s="515"/>
      <c r="O435" s="515"/>
      <c r="Q435" s="3"/>
      <c r="X435" s="3"/>
      <c r="Y435" s="3"/>
      <c r="Z435" s="3"/>
      <c r="AA435" s="3"/>
      <c r="AB435" s="3"/>
      <c r="AC435" s="3"/>
      <c r="AD435" s="3"/>
    </row>
    <row r="436" spans="1:30" s="5" customFormat="1" ht="15" customHeight="1">
      <c r="A436" s="560"/>
      <c r="B436" s="95" t="s">
        <v>229</v>
      </c>
      <c r="C436" s="550"/>
      <c r="D436" s="434"/>
      <c r="E436" s="434"/>
      <c r="F436" s="434"/>
      <c r="G436" s="522"/>
      <c r="H436" s="515"/>
      <c r="I436" s="515"/>
      <c r="J436" s="515"/>
      <c r="K436" s="515"/>
      <c r="L436" s="515"/>
      <c r="M436" s="515"/>
      <c r="N436" s="515"/>
      <c r="O436" s="515"/>
      <c r="Q436" s="3"/>
      <c r="X436" s="3"/>
      <c r="Y436" s="3"/>
      <c r="Z436" s="3"/>
      <c r="AA436" s="3"/>
      <c r="AB436" s="3"/>
      <c r="AC436" s="3"/>
      <c r="AD436" s="3"/>
    </row>
    <row r="437" spans="1:30" s="5" customFormat="1" ht="15" customHeight="1">
      <c r="A437" s="560"/>
      <c r="B437" s="95" t="s">
        <v>230</v>
      </c>
      <c r="C437" s="550"/>
      <c r="D437" s="434"/>
      <c r="E437" s="434"/>
      <c r="F437" s="434"/>
      <c r="G437" s="522"/>
      <c r="H437" s="515"/>
      <c r="I437" s="515"/>
      <c r="J437" s="515"/>
      <c r="K437" s="515"/>
      <c r="L437" s="515"/>
      <c r="M437" s="515"/>
      <c r="N437" s="515"/>
      <c r="O437" s="515"/>
      <c r="Q437" s="3"/>
      <c r="X437" s="3"/>
      <c r="Y437" s="3"/>
      <c r="Z437" s="3"/>
      <c r="AA437" s="3"/>
      <c r="AB437" s="3"/>
      <c r="AC437" s="3"/>
      <c r="AD437" s="3"/>
    </row>
    <row r="438" spans="1:30" s="5" customFormat="1" ht="15" customHeight="1">
      <c r="A438" s="560"/>
      <c r="B438" s="95" t="s">
        <v>231</v>
      </c>
      <c r="C438" s="550"/>
      <c r="D438" s="434"/>
      <c r="E438" s="434"/>
      <c r="F438" s="434"/>
      <c r="G438" s="522"/>
      <c r="H438" s="515"/>
      <c r="I438" s="515"/>
      <c r="J438" s="515"/>
      <c r="K438" s="515"/>
      <c r="L438" s="515"/>
      <c r="M438" s="515"/>
      <c r="N438" s="515"/>
      <c r="O438" s="515"/>
      <c r="Q438" s="3"/>
      <c r="X438" s="3"/>
      <c r="Y438" s="3"/>
      <c r="Z438" s="3"/>
      <c r="AA438" s="3"/>
      <c r="AB438" s="3"/>
      <c r="AC438" s="3"/>
      <c r="AD438" s="3"/>
    </row>
    <row r="439" spans="1:30" s="5" customFormat="1" ht="15" customHeight="1">
      <c r="A439" s="560"/>
      <c r="B439" s="95" t="s">
        <v>232</v>
      </c>
      <c r="C439" s="550"/>
      <c r="D439" s="434"/>
      <c r="E439" s="434"/>
      <c r="F439" s="434"/>
      <c r="G439" s="522"/>
      <c r="H439" s="515"/>
      <c r="I439" s="515"/>
      <c r="J439" s="515"/>
      <c r="K439" s="515"/>
      <c r="L439" s="515"/>
      <c r="M439" s="515"/>
      <c r="N439" s="515"/>
      <c r="O439" s="515"/>
      <c r="Q439" s="3"/>
      <c r="X439" s="3"/>
      <c r="Y439" s="3"/>
      <c r="Z439" s="3"/>
      <c r="AA439" s="3"/>
      <c r="AB439" s="3"/>
      <c r="AC439" s="3"/>
      <c r="AD439" s="3"/>
    </row>
    <row r="440" spans="1:30" s="5" customFormat="1" ht="15" customHeight="1">
      <c r="A440" s="560"/>
      <c r="B440" s="95" t="s">
        <v>220</v>
      </c>
      <c r="C440" s="550"/>
      <c r="D440" s="434"/>
      <c r="E440" s="434"/>
      <c r="F440" s="434"/>
      <c r="G440" s="522"/>
      <c r="H440" s="515"/>
      <c r="I440" s="515"/>
      <c r="J440" s="515"/>
      <c r="K440" s="515"/>
      <c r="L440" s="515"/>
      <c r="M440" s="515"/>
      <c r="N440" s="515"/>
      <c r="O440" s="515"/>
      <c r="Q440" s="3"/>
      <c r="S440" s="186"/>
      <c r="X440" s="3"/>
      <c r="Y440" s="3"/>
      <c r="Z440" s="3"/>
      <c r="AA440" s="3"/>
      <c r="AB440" s="3"/>
      <c r="AC440" s="3"/>
      <c r="AD440" s="3"/>
    </row>
    <row r="441" spans="1:43" s="3" customFormat="1" ht="15" customHeight="1">
      <c r="A441" s="560"/>
      <c r="B441" s="95" t="s">
        <v>173</v>
      </c>
      <c r="C441" s="550"/>
      <c r="D441" s="434"/>
      <c r="E441" s="434"/>
      <c r="F441" s="434"/>
      <c r="G441" s="522"/>
      <c r="H441" s="515"/>
      <c r="I441" s="515"/>
      <c r="J441" s="515"/>
      <c r="K441" s="515"/>
      <c r="L441" s="515"/>
      <c r="M441" s="515"/>
      <c r="N441" s="515"/>
      <c r="O441" s="515"/>
      <c r="P441" s="5"/>
      <c r="R441" s="5"/>
      <c r="S441" s="186"/>
      <c r="T441" s="16"/>
      <c r="U441" s="16"/>
      <c r="V441" s="16"/>
      <c r="W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</row>
    <row r="442" spans="1:43" s="3" customFormat="1" ht="15" customHeight="1">
      <c r="A442" s="454">
        <v>268</v>
      </c>
      <c r="B442" s="179" t="s">
        <v>394</v>
      </c>
      <c r="C442" s="466" t="s">
        <v>45</v>
      </c>
      <c r="D442" s="431">
        <v>15.7</v>
      </c>
      <c r="E442" s="431">
        <v>13.02</v>
      </c>
      <c r="F442" s="431">
        <v>15.78</v>
      </c>
      <c r="G442" s="480">
        <v>246</v>
      </c>
      <c r="H442" s="436">
        <v>0.08</v>
      </c>
      <c r="I442" s="436"/>
      <c r="J442" s="436">
        <v>0.02</v>
      </c>
      <c r="K442" s="436">
        <v>0.02</v>
      </c>
      <c r="L442" s="436">
        <v>18.12</v>
      </c>
      <c r="M442" s="436">
        <v>149.46</v>
      </c>
      <c r="N442" s="420">
        <v>30.06</v>
      </c>
      <c r="O442" s="489">
        <v>1.54</v>
      </c>
      <c r="P442" s="5"/>
      <c r="R442" s="5"/>
      <c r="S442" s="186"/>
      <c r="T442" s="16"/>
      <c r="U442" s="16"/>
      <c r="V442" s="16"/>
      <c r="W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</row>
    <row r="443" spans="1:43" s="3" customFormat="1" ht="15" customHeight="1">
      <c r="A443" s="463"/>
      <c r="B443" s="95" t="s">
        <v>396</v>
      </c>
      <c r="C443" s="466"/>
      <c r="D443" s="431"/>
      <c r="E443" s="431"/>
      <c r="F443" s="431"/>
      <c r="G443" s="480"/>
      <c r="H443" s="436"/>
      <c r="I443" s="436"/>
      <c r="J443" s="436"/>
      <c r="K443" s="436"/>
      <c r="L443" s="436"/>
      <c r="M443" s="436"/>
      <c r="N443" s="420"/>
      <c r="O443" s="489"/>
      <c r="P443" s="5"/>
      <c r="R443" s="5"/>
      <c r="S443" s="186"/>
      <c r="T443" s="16"/>
      <c r="U443" s="16"/>
      <c r="V443" s="16"/>
      <c r="W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</row>
    <row r="444" spans="1:43" s="3" customFormat="1" ht="15" customHeight="1">
      <c r="A444" s="463"/>
      <c r="B444" s="95" t="s">
        <v>89</v>
      </c>
      <c r="C444" s="466"/>
      <c r="D444" s="431"/>
      <c r="E444" s="431"/>
      <c r="F444" s="431"/>
      <c r="G444" s="480"/>
      <c r="H444" s="436"/>
      <c r="I444" s="436"/>
      <c r="J444" s="436"/>
      <c r="K444" s="436"/>
      <c r="L444" s="436"/>
      <c r="M444" s="436"/>
      <c r="N444" s="420"/>
      <c r="O444" s="489"/>
      <c r="P444" s="5"/>
      <c r="R444" s="5"/>
      <c r="S444" s="186"/>
      <c r="T444" s="16"/>
      <c r="U444" s="16"/>
      <c r="V444" s="16"/>
      <c r="W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</row>
    <row r="445" spans="1:43" s="3" customFormat="1" ht="15" customHeight="1">
      <c r="A445" s="463"/>
      <c r="B445" s="95" t="s">
        <v>90</v>
      </c>
      <c r="C445" s="466"/>
      <c r="D445" s="431"/>
      <c r="E445" s="431"/>
      <c r="F445" s="431"/>
      <c r="G445" s="480"/>
      <c r="H445" s="436"/>
      <c r="I445" s="436"/>
      <c r="J445" s="436"/>
      <c r="K445" s="436"/>
      <c r="L445" s="436"/>
      <c r="M445" s="436"/>
      <c r="N445" s="420"/>
      <c r="O445" s="489"/>
      <c r="P445" s="5"/>
      <c r="R445" s="5"/>
      <c r="S445" s="186"/>
      <c r="T445" s="12"/>
      <c r="U445" s="12"/>
      <c r="V445" s="12"/>
      <c r="W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</row>
    <row r="446" spans="1:43" s="3" customFormat="1" ht="15" customHeight="1">
      <c r="A446" s="463"/>
      <c r="B446" s="95" t="s">
        <v>395</v>
      </c>
      <c r="C446" s="466"/>
      <c r="D446" s="431"/>
      <c r="E446" s="431"/>
      <c r="F446" s="431"/>
      <c r="G446" s="480"/>
      <c r="H446" s="436"/>
      <c r="I446" s="436"/>
      <c r="J446" s="436"/>
      <c r="K446" s="436"/>
      <c r="L446" s="436"/>
      <c r="M446" s="436"/>
      <c r="N446" s="420"/>
      <c r="O446" s="489"/>
      <c r="P446" s="5"/>
      <c r="R446" s="5"/>
      <c r="S446" s="186"/>
      <c r="T446" s="12"/>
      <c r="U446" s="12"/>
      <c r="V446" s="12"/>
      <c r="W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</row>
    <row r="447" spans="1:43" s="3" customFormat="1" ht="15" customHeight="1">
      <c r="A447" s="464"/>
      <c r="B447" s="95" t="s">
        <v>397</v>
      </c>
      <c r="C447" s="472"/>
      <c r="D447" s="432"/>
      <c r="E447" s="432"/>
      <c r="F447" s="432"/>
      <c r="G447" s="486"/>
      <c r="H447" s="437"/>
      <c r="I447" s="437"/>
      <c r="J447" s="437"/>
      <c r="K447" s="437"/>
      <c r="L447" s="437"/>
      <c r="M447" s="437"/>
      <c r="N447" s="520"/>
      <c r="O447" s="516"/>
      <c r="P447" s="5"/>
      <c r="R447" s="5"/>
      <c r="S447" s="186"/>
      <c r="T447" s="12"/>
      <c r="U447" s="12"/>
      <c r="V447" s="12"/>
      <c r="W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</row>
    <row r="448" spans="1:23" s="3" customFormat="1" ht="15" customHeight="1">
      <c r="A448" s="421">
        <v>388</v>
      </c>
      <c r="B448" s="95" t="s">
        <v>516</v>
      </c>
      <c r="C448" s="424" t="s">
        <v>22</v>
      </c>
      <c r="D448" s="427">
        <v>0.7</v>
      </c>
      <c r="E448" s="427">
        <v>0.3</v>
      </c>
      <c r="F448" s="427">
        <v>22.8</v>
      </c>
      <c r="G448" s="427">
        <v>97</v>
      </c>
      <c r="H448" s="427">
        <v>0.01</v>
      </c>
      <c r="I448" s="427">
        <v>70</v>
      </c>
      <c r="J448" s="427"/>
      <c r="K448" s="427"/>
      <c r="L448" s="427">
        <v>12</v>
      </c>
      <c r="M448" s="427">
        <v>3</v>
      </c>
      <c r="N448" s="427">
        <v>3</v>
      </c>
      <c r="O448" s="427">
        <v>1.5</v>
      </c>
      <c r="R448" s="5"/>
      <c r="S448" s="186"/>
      <c r="T448" s="13"/>
      <c r="U448" s="12"/>
      <c r="V448" s="12"/>
      <c r="W448" s="5"/>
    </row>
    <row r="449" spans="1:23" s="3" customFormat="1" ht="15" customHeight="1">
      <c r="A449" s="422"/>
      <c r="B449" s="95" t="s">
        <v>517</v>
      </c>
      <c r="C449" s="425"/>
      <c r="D449" s="428"/>
      <c r="E449" s="428"/>
      <c r="F449" s="428"/>
      <c r="G449" s="428"/>
      <c r="H449" s="428"/>
      <c r="I449" s="428"/>
      <c r="J449" s="428"/>
      <c r="K449" s="428"/>
      <c r="L449" s="428"/>
      <c r="M449" s="428"/>
      <c r="N449" s="428"/>
      <c r="O449" s="428"/>
      <c r="R449" s="5"/>
      <c r="S449" s="186"/>
      <c r="T449" s="13"/>
      <c r="U449" s="12"/>
      <c r="V449" s="12"/>
      <c r="W449" s="5"/>
    </row>
    <row r="450" spans="1:23" s="3" customFormat="1" ht="15" customHeight="1">
      <c r="A450" s="422"/>
      <c r="B450" s="95" t="s">
        <v>518</v>
      </c>
      <c r="C450" s="425"/>
      <c r="D450" s="428"/>
      <c r="E450" s="428"/>
      <c r="F450" s="428"/>
      <c r="G450" s="428"/>
      <c r="H450" s="428"/>
      <c r="I450" s="428"/>
      <c r="J450" s="428"/>
      <c r="K450" s="428"/>
      <c r="L450" s="428"/>
      <c r="M450" s="428"/>
      <c r="N450" s="428"/>
      <c r="O450" s="428"/>
      <c r="R450" s="5"/>
      <c r="S450" s="186"/>
      <c r="T450" s="13"/>
      <c r="U450" s="12"/>
      <c r="V450" s="12"/>
      <c r="W450" s="5"/>
    </row>
    <row r="451" spans="1:23" s="3" customFormat="1" ht="15" customHeight="1">
      <c r="A451" s="423"/>
      <c r="B451" s="82" t="s">
        <v>519</v>
      </c>
      <c r="C451" s="426"/>
      <c r="D451" s="429"/>
      <c r="E451" s="429"/>
      <c r="F451" s="429"/>
      <c r="G451" s="429"/>
      <c r="H451" s="429"/>
      <c r="I451" s="429"/>
      <c r="J451" s="429"/>
      <c r="K451" s="429"/>
      <c r="L451" s="429"/>
      <c r="M451" s="429"/>
      <c r="N451" s="429"/>
      <c r="O451" s="543"/>
      <c r="R451" s="5"/>
      <c r="S451" s="186"/>
      <c r="T451" s="13"/>
      <c r="U451" s="12"/>
      <c r="V451" s="12"/>
      <c r="W451" s="5"/>
    </row>
    <row r="452" spans="1:23" s="3" customFormat="1" ht="15" customHeight="1">
      <c r="A452" s="273" t="s">
        <v>635</v>
      </c>
      <c r="B452" s="29" t="s">
        <v>99</v>
      </c>
      <c r="C452" s="39" t="s">
        <v>129</v>
      </c>
      <c r="D452" s="35">
        <v>2.28</v>
      </c>
      <c r="E452" s="35">
        <v>0.24</v>
      </c>
      <c r="F452" s="35">
        <v>14.76</v>
      </c>
      <c r="G452" s="36">
        <v>70.5</v>
      </c>
      <c r="H452" s="37">
        <v>0.03</v>
      </c>
      <c r="I452" s="37"/>
      <c r="J452" s="37"/>
      <c r="K452" s="38">
        <v>0.33</v>
      </c>
      <c r="L452" s="37">
        <v>6</v>
      </c>
      <c r="M452" s="38">
        <v>19.5</v>
      </c>
      <c r="N452" s="37">
        <v>4.2</v>
      </c>
      <c r="O452" s="73">
        <v>0.33</v>
      </c>
      <c r="R452" s="5"/>
      <c r="S452" s="186"/>
      <c r="T452" s="13"/>
      <c r="U452" s="12"/>
      <c r="V452" s="12"/>
      <c r="W452" s="5"/>
    </row>
    <row r="453" spans="1:23" s="3" customFormat="1" ht="15" customHeight="1">
      <c r="A453" s="273" t="s">
        <v>635</v>
      </c>
      <c r="B453" s="29" t="s">
        <v>126</v>
      </c>
      <c r="C453" s="39" t="s">
        <v>186</v>
      </c>
      <c r="D453" s="35">
        <v>1.52</v>
      </c>
      <c r="E453" s="35">
        <v>0.16</v>
      </c>
      <c r="F453" s="35">
        <v>9.84</v>
      </c>
      <c r="G453" s="36">
        <v>47</v>
      </c>
      <c r="H453" s="38">
        <v>0.02</v>
      </c>
      <c r="I453" s="38"/>
      <c r="J453" s="38"/>
      <c r="K453" s="38">
        <v>0.22</v>
      </c>
      <c r="L453" s="38">
        <v>4</v>
      </c>
      <c r="M453" s="38">
        <v>13</v>
      </c>
      <c r="N453" s="38">
        <v>2.8</v>
      </c>
      <c r="O453" s="99">
        <v>0.22</v>
      </c>
      <c r="R453" s="5"/>
      <c r="S453" s="186"/>
      <c r="T453" s="13"/>
      <c r="U453" s="12"/>
      <c r="V453" s="12"/>
      <c r="W453" s="5"/>
    </row>
    <row r="454" spans="1:23" s="3" customFormat="1" ht="15" customHeight="1">
      <c r="A454" s="274"/>
      <c r="B454" s="25" t="s">
        <v>59</v>
      </c>
      <c r="C454" s="43"/>
      <c r="D454" s="65">
        <f aca="true" t="shared" si="21" ref="D454:O454">SUM(D425:D453)</f>
        <v>25.84</v>
      </c>
      <c r="E454" s="65">
        <f t="shared" si="21"/>
        <v>23.45</v>
      </c>
      <c r="F454" s="65">
        <f t="shared" si="21"/>
        <v>91.07000000000001</v>
      </c>
      <c r="G454" s="65">
        <f t="shared" si="21"/>
        <v>682.5</v>
      </c>
      <c r="H454" s="65">
        <f t="shared" si="21"/>
        <v>0.30000000000000004</v>
      </c>
      <c r="I454" s="65">
        <f t="shared" si="21"/>
        <v>161.8</v>
      </c>
      <c r="J454" s="65">
        <f t="shared" si="21"/>
        <v>0.05</v>
      </c>
      <c r="K454" s="65">
        <f t="shared" si="21"/>
        <v>3.33</v>
      </c>
      <c r="L454" s="65">
        <f t="shared" si="21"/>
        <v>159.48</v>
      </c>
      <c r="M454" s="65">
        <f t="shared" si="21"/>
        <v>313.03</v>
      </c>
      <c r="N454" s="65">
        <f t="shared" si="21"/>
        <v>99.78</v>
      </c>
      <c r="O454" s="65">
        <f t="shared" si="21"/>
        <v>5.88</v>
      </c>
      <c r="R454" s="5"/>
      <c r="S454" s="186"/>
      <c r="T454" s="13"/>
      <c r="U454" s="12"/>
      <c r="V454" s="12"/>
      <c r="W454" s="5"/>
    </row>
    <row r="455" spans="1:23" s="3" customFormat="1" ht="15" customHeight="1">
      <c r="A455" s="174"/>
      <c r="B455" s="119"/>
      <c r="C455" s="96"/>
      <c r="D455" s="69"/>
      <c r="E455" s="69"/>
      <c r="F455" s="69"/>
      <c r="G455" s="120"/>
      <c r="H455" s="69"/>
      <c r="I455" s="69"/>
      <c r="J455" s="69"/>
      <c r="K455" s="69"/>
      <c r="L455" s="69"/>
      <c r="M455" s="69"/>
      <c r="N455" s="69"/>
      <c r="O455" s="69"/>
      <c r="R455" s="5"/>
      <c r="S455" s="186"/>
      <c r="T455" s="13"/>
      <c r="U455" s="12"/>
      <c r="V455" s="12"/>
      <c r="W455" s="5"/>
    </row>
    <row r="456" spans="1:23" s="3" customFormat="1" ht="15" customHeight="1">
      <c r="A456" s="174"/>
      <c r="B456" s="119" t="s">
        <v>343</v>
      </c>
      <c r="C456" s="96"/>
      <c r="D456" s="69"/>
      <c r="E456" s="69"/>
      <c r="F456" s="69"/>
      <c r="G456" s="120"/>
      <c r="H456" s="69"/>
      <c r="I456" s="69"/>
      <c r="J456" s="69"/>
      <c r="K456" s="69"/>
      <c r="L456" s="69"/>
      <c r="M456" s="69"/>
      <c r="N456" s="69"/>
      <c r="O456" s="69"/>
      <c r="R456" s="5"/>
      <c r="S456" s="186"/>
      <c r="T456" s="13"/>
      <c r="U456" s="12"/>
      <c r="V456" s="12"/>
      <c r="W456" s="5"/>
    </row>
    <row r="457" spans="1:23" s="3" customFormat="1" ht="15" customHeight="1">
      <c r="A457" s="473">
        <v>410</v>
      </c>
      <c r="B457" s="29" t="s">
        <v>322</v>
      </c>
      <c r="C457" s="446" t="s">
        <v>29</v>
      </c>
      <c r="D457" s="430">
        <v>3.7</v>
      </c>
      <c r="E457" s="430">
        <v>1.7</v>
      </c>
      <c r="F457" s="430">
        <v>40.9</v>
      </c>
      <c r="G457" s="485">
        <v>194</v>
      </c>
      <c r="H457" s="435">
        <v>0.04</v>
      </c>
      <c r="I457" s="435">
        <v>0.1</v>
      </c>
      <c r="J457" s="435">
        <v>0.01</v>
      </c>
      <c r="K457" s="435">
        <v>0.5</v>
      </c>
      <c r="L457" s="435">
        <v>11</v>
      </c>
      <c r="M457" s="435">
        <v>31</v>
      </c>
      <c r="N457" s="435">
        <v>7</v>
      </c>
      <c r="O457" s="419">
        <v>0.7</v>
      </c>
      <c r="R457" s="5"/>
      <c r="S457" s="186"/>
      <c r="T457" s="13"/>
      <c r="U457" s="12"/>
      <c r="V457" s="12"/>
      <c r="W457" s="5"/>
    </row>
    <row r="458" spans="1:23" s="3" customFormat="1" ht="15" customHeight="1">
      <c r="A458" s="474"/>
      <c r="B458" s="95" t="s">
        <v>526</v>
      </c>
      <c r="C458" s="447"/>
      <c r="D458" s="431"/>
      <c r="E458" s="431"/>
      <c r="F458" s="431"/>
      <c r="G458" s="480"/>
      <c r="H458" s="436"/>
      <c r="I458" s="436"/>
      <c r="J458" s="436"/>
      <c r="K458" s="436"/>
      <c r="L458" s="436"/>
      <c r="M458" s="436"/>
      <c r="N458" s="436"/>
      <c r="O458" s="420"/>
      <c r="R458" s="5"/>
      <c r="S458" s="186"/>
      <c r="T458" s="5"/>
      <c r="U458" s="5"/>
      <c r="V458" s="5"/>
      <c r="W458" s="5"/>
    </row>
    <row r="459" spans="1:23" s="3" customFormat="1" ht="15" customHeight="1">
      <c r="A459" s="474"/>
      <c r="B459" s="95" t="s">
        <v>524</v>
      </c>
      <c r="C459" s="447"/>
      <c r="D459" s="431"/>
      <c r="E459" s="431"/>
      <c r="F459" s="431"/>
      <c r="G459" s="480"/>
      <c r="H459" s="436"/>
      <c r="I459" s="436"/>
      <c r="J459" s="436"/>
      <c r="K459" s="436"/>
      <c r="L459" s="436"/>
      <c r="M459" s="436"/>
      <c r="N459" s="436"/>
      <c r="O459" s="420"/>
      <c r="R459" s="5"/>
      <c r="S459" s="186"/>
      <c r="T459" s="5"/>
      <c r="U459" s="5"/>
      <c r="V459" s="5"/>
      <c r="W459" s="5"/>
    </row>
    <row r="460" spans="1:23" s="3" customFormat="1" ht="15" customHeight="1">
      <c r="A460" s="474"/>
      <c r="B460" s="95" t="s">
        <v>525</v>
      </c>
      <c r="C460" s="447"/>
      <c r="D460" s="431"/>
      <c r="E460" s="431"/>
      <c r="F460" s="431"/>
      <c r="G460" s="480"/>
      <c r="H460" s="436"/>
      <c r="I460" s="436"/>
      <c r="J460" s="436"/>
      <c r="K460" s="436"/>
      <c r="L460" s="436"/>
      <c r="M460" s="436"/>
      <c r="N460" s="436"/>
      <c r="O460" s="420"/>
      <c r="R460" s="5"/>
      <c r="S460" s="186"/>
      <c r="T460" s="16"/>
      <c r="U460" s="16"/>
      <c r="V460" s="16"/>
      <c r="W460" s="5"/>
    </row>
    <row r="461" spans="1:23" s="3" customFormat="1" ht="15" customHeight="1">
      <c r="A461" s="474"/>
      <c r="B461" s="95" t="s">
        <v>527</v>
      </c>
      <c r="C461" s="447"/>
      <c r="D461" s="431"/>
      <c r="E461" s="431"/>
      <c r="F461" s="431"/>
      <c r="G461" s="480"/>
      <c r="H461" s="436"/>
      <c r="I461" s="436"/>
      <c r="J461" s="436"/>
      <c r="K461" s="436"/>
      <c r="L461" s="436"/>
      <c r="M461" s="436"/>
      <c r="N461" s="436"/>
      <c r="O461" s="420"/>
      <c r="R461" s="5"/>
      <c r="S461" s="186"/>
      <c r="T461" s="16"/>
      <c r="U461" s="16"/>
      <c r="V461" s="16"/>
      <c r="W461" s="12"/>
    </row>
    <row r="462" spans="1:23" s="3" customFormat="1" ht="15" customHeight="1">
      <c r="A462" s="474"/>
      <c r="B462" s="95" t="s">
        <v>293</v>
      </c>
      <c r="C462" s="447"/>
      <c r="D462" s="431"/>
      <c r="E462" s="431"/>
      <c r="F462" s="431"/>
      <c r="G462" s="480"/>
      <c r="H462" s="436"/>
      <c r="I462" s="436"/>
      <c r="J462" s="436"/>
      <c r="K462" s="436"/>
      <c r="L462" s="436"/>
      <c r="M462" s="436"/>
      <c r="N462" s="436"/>
      <c r="O462" s="420"/>
      <c r="R462" s="5"/>
      <c r="S462" s="186"/>
      <c r="T462" s="16"/>
      <c r="U462" s="16"/>
      <c r="V462" s="16"/>
      <c r="W462" s="12"/>
    </row>
    <row r="463" spans="1:23" s="3" customFormat="1" ht="15" customHeight="1">
      <c r="A463" s="474"/>
      <c r="B463" s="95" t="s">
        <v>295</v>
      </c>
      <c r="C463" s="447"/>
      <c r="D463" s="431"/>
      <c r="E463" s="431"/>
      <c r="F463" s="431"/>
      <c r="G463" s="480"/>
      <c r="H463" s="436"/>
      <c r="I463" s="436"/>
      <c r="J463" s="436"/>
      <c r="K463" s="436"/>
      <c r="L463" s="436"/>
      <c r="M463" s="436"/>
      <c r="N463" s="436"/>
      <c r="O463" s="420"/>
      <c r="R463" s="5"/>
      <c r="S463" s="186"/>
      <c r="T463" s="16"/>
      <c r="U463" s="16"/>
      <c r="V463" s="16"/>
      <c r="W463" s="12"/>
    </row>
    <row r="464" spans="1:23" s="3" customFormat="1" ht="15" customHeight="1">
      <c r="A464" s="474"/>
      <c r="B464" s="95" t="s">
        <v>528</v>
      </c>
      <c r="C464" s="447"/>
      <c r="D464" s="431"/>
      <c r="E464" s="431"/>
      <c r="F464" s="431"/>
      <c r="G464" s="480"/>
      <c r="H464" s="436"/>
      <c r="I464" s="436"/>
      <c r="J464" s="436"/>
      <c r="K464" s="436"/>
      <c r="L464" s="436"/>
      <c r="M464" s="436"/>
      <c r="N464" s="436"/>
      <c r="O464" s="420"/>
      <c r="R464" s="5"/>
      <c r="S464" s="186"/>
      <c r="T464" s="13"/>
      <c r="U464" s="12"/>
      <c r="V464" s="12"/>
      <c r="W464" s="13"/>
    </row>
    <row r="465" spans="1:23" s="3" customFormat="1" ht="15" customHeight="1">
      <c r="A465" s="475"/>
      <c r="B465" s="95" t="s">
        <v>330</v>
      </c>
      <c r="C465" s="447"/>
      <c r="D465" s="431"/>
      <c r="E465" s="431"/>
      <c r="F465" s="431"/>
      <c r="G465" s="480"/>
      <c r="H465" s="436"/>
      <c r="I465" s="436"/>
      <c r="J465" s="436"/>
      <c r="K465" s="436"/>
      <c r="L465" s="436"/>
      <c r="M465" s="436"/>
      <c r="N465" s="436"/>
      <c r="O465" s="520"/>
      <c r="R465" s="5"/>
      <c r="S465" s="186"/>
      <c r="T465" s="5"/>
      <c r="U465" s="5"/>
      <c r="V465" s="5"/>
      <c r="W465" s="5"/>
    </row>
    <row r="466" spans="1:23" s="3" customFormat="1" ht="15" customHeight="1">
      <c r="A466" s="473">
        <v>386</v>
      </c>
      <c r="B466" s="29" t="s">
        <v>170</v>
      </c>
      <c r="C466" s="446" t="s">
        <v>22</v>
      </c>
      <c r="D466" s="430">
        <v>5.8</v>
      </c>
      <c r="E466" s="430">
        <v>5.8</v>
      </c>
      <c r="F466" s="430">
        <v>5</v>
      </c>
      <c r="G466" s="485">
        <v>108</v>
      </c>
      <c r="H466" s="435">
        <v>0.04</v>
      </c>
      <c r="I466" s="435">
        <v>0.6</v>
      </c>
      <c r="J466" s="435">
        <v>0.04</v>
      </c>
      <c r="K466" s="435">
        <v>0.02</v>
      </c>
      <c r="L466" s="435">
        <v>248</v>
      </c>
      <c r="M466" s="435">
        <v>184</v>
      </c>
      <c r="N466" s="435">
        <v>28</v>
      </c>
      <c r="O466" s="529">
        <v>0.2</v>
      </c>
      <c r="R466" s="5"/>
      <c r="S466" s="186"/>
      <c r="T466" s="5"/>
      <c r="U466" s="5"/>
      <c r="V466" s="5"/>
      <c r="W466" s="5"/>
    </row>
    <row r="467" spans="1:23" s="3" customFormat="1" ht="15" customHeight="1">
      <c r="A467" s="513"/>
      <c r="B467" s="29" t="s">
        <v>204</v>
      </c>
      <c r="C467" s="447"/>
      <c r="D467" s="431"/>
      <c r="E467" s="431"/>
      <c r="F467" s="431"/>
      <c r="G467" s="480"/>
      <c r="H467" s="436"/>
      <c r="I467" s="436"/>
      <c r="J467" s="436"/>
      <c r="K467" s="436"/>
      <c r="L467" s="436"/>
      <c r="M467" s="436"/>
      <c r="N467" s="436"/>
      <c r="O467" s="420"/>
      <c r="R467" s="5"/>
      <c r="S467" s="5"/>
      <c r="T467" s="5"/>
      <c r="U467" s="5"/>
      <c r="V467" s="5"/>
      <c r="W467" s="5"/>
    </row>
    <row r="468" spans="1:23" s="3" customFormat="1" ht="15" customHeight="1">
      <c r="A468" s="531"/>
      <c r="B468" s="29"/>
      <c r="C468" s="462"/>
      <c r="D468" s="445"/>
      <c r="E468" s="445"/>
      <c r="F468" s="445"/>
      <c r="G468" s="481"/>
      <c r="H468" s="484"/>
      <c r="I468" s="484"/>
      <c r="J468" s="484"/>
      <c r="K468" s="484"/>
      <c r="L468" s="484"/>
      <c r="M468" s="484"/>
      <c r="N468" s="484"/>
      <c r="O468" s="521"/>
      <c r="R468" s="5"/>
      <c r="S468" s="5"/>
      <c r="T468" s="5"/>
      <c r="U468" s="5"/>
      <c r="V468" s="5"/>
      <c r="W468" s="5"/>
    </row>
    <row r="469" spans="1:23" s="3" customFormat="1" ht="15" customHeight="1">
      <c r="A469" s="174"/>
      <c r="B469" s="119" t="s">
        <v>59</v>
      </c>
      <c r="C469" s="96"/>
      <c r="D469" s="69">
        <f>SUM(D457:D468)</f>
        <v>9.5</v>
      </c>
      <c r="E469" s="69">
        <f aca="true" t="shared" si="22" ref="E469:O469">SUM(E457:E468)</f>
        <v>7.5</v>
      </c>
      <c r="F469" s="69">
        <f t="shared" si="22"/>
        <v>45.9</v>
      </c>
      <c r="G469" s="69">
        <f t="shared" si="22"/>
        <v>302</v>
      </c>
      <c r="H469" s="69">
        <f t="shared" si="22"/>
        <v>0.08</v>
      </c>
      <c r="I469" s="69">
        <f t="shared" si="22"/>
        <v>0.7</v>
      </c>
      <c r="J469" s="69">
        <f t="shared" si="22"/>
        <v>0.05</v>
      </c>
      <c r="K469" s="69">
        <f t="shared" si="22"/>
        <v>0.52</v>
      </c>
      <c r="L469" s="69">
        <f t="shared" si="22"/>
        <v>259</v>
      </c>
      <c r="M469" s="69">
        <f t="shared" si="22"/>
        <v>215</v>
      </c>
      <c r="N469" s="69">
        <f t="shared" si="22"/>
        <v>35</v>
      </c>
      <c r="O469" s="69">
        <f t="shared" si="22"/>
        <v>0.8999999999999999</v>
      </c>
      <c r="R469" s="5"/>
      <c r="S469" s="5"/>
      <c r="T469" s="5"/>
      <c r="U469" s="5"/>
      <c r="V469" s="5"/>
      <c r="W469" s="5"/>
    </row>
    <row r="470" spans="1:23" s="3" customFormat="1" ht="15" customHeight="1">
      <c r="A470" s="206"/>
      <c r="B470" s="159"/>
      <c r="C470" s="61"/>
      <c r="D470" s="62"/>
      <c r="E470" s="62"/>
      <c r="F470" s="62"/>
      <c r="G470" s="63"/>
      <c r="H470" s="156"/>
      <c r="I470" s="156"/>
      <c r="J470" s="156"/>
      <c r="K470" s="158"/>
      <c r="L470" s="156"/>
      <c r="M470" s="158"/>
      <c r="N470" s="156"/>
      <c r="O470" s="84"/>
      <c r="R470" s="5"/>
      <c r="S470" s="186"/>
      <c r="T470" s="5"/>
      <c r="U470" s="5"/>
      <c r="V470" s="5"/>
      <c r="W470" s="5"/>
    </row>
    <row r="471" spans="1:23" s="3" customFormat="1" ht="15" customHeight="1">
      <c r="A471" s="284"/>
      <c r="B471" s="108" t="s">
        <v>30</v>
      </c>
      <c r="C471" s="109"/>
      <c r="D471" s="110">
        <f aca="true" t="shared" si="23" ref="D471:O471">SUM(D420,D454,D469)</f>
        <v>61.870000000000005</v>
      </c>
      <c r="E471" s="110">
        <f t="shared" si="23"/>
        <v>62.79</v>
      </c>
      <c r="F471" s="110">
        <f t="shared" si="23"/>
        <v>252.85000000000002</v>
      </c>
      <c r="G471" s="110">
        <f t="shared" si="23"/>
        <v>1843</v>
      </c>
      <c r="H471" s="110">
        <f t="shared" si="23"/>
        <v>0.75</v>
      </c>
      <c r="I471" s="110">
        <f t="shared" si="23"/>
        <v>199.89</v>
      </c>
      <c r="J471" s="110">
        <f t="shared" si="23"/>
        <v>0.27999999999999997</v>
      </c>
      <c r="K471" s="110">
        <f t="shared" si="23"/>
        <v>10.129999999999999</v>
      </c>
      <c r="L471" s="110">
        <f t="shared" si="23"/>
        <v>547.43</v>
      </c>
      <c r="M471" s="110">
        <f t="shared" si="23"/>
        <v>878.27</v>
      </c>
      <c r="N471" s="110">
        <f t="shared" si="23"/>
        <v>225.07999999999998</v>
      </c>
      <c r="O471" s="110">
        <f t="shared" si="23"/>
        <v>14.09</v>
      </c>
      <c r="R471" s="5"/>
      <c r="S471" s="186"/>
      <c r="T471" s="16"/>
      <c r="U471" s="16"/>
      <c r="V471" s="16"/>
      <c r="W471" s="5"/>
    </row>
    <row r="472" spans="1:23" s="3" customFormat="1" ht="15" customHeight="1" hidden="1">
      <c r="A472" s="269"/>
      <c r="B472" s="240"/>
      <c r="C472" s="241"/>
      <c r="D472" s="242"/>
      <c r="E472" s="242"/>
      <c r="F472" s="242"/>
      <c r="G472" s="243"/>
      <c r="H472" s="244"/>
      <c r="I472" s="244"/>
      <c r="J472" s="244"/>
      <c r="K472" s="244"/>
      <c r="L472" s="244"/>
      <c r="M472" s="244"/>
      <c r="N472" s="244"/>
      <c r="O472" s="244"/>
      <c r="R472" s="5"/>
      <c r="S472" s="186"/>
      <c r="T472" s="16"/>
      <c r="U472" s="16"/>
      <c r="V472" s="16"/>
      <c r="W472" s="5"/>
    </row>
    <row r="473" spans="1:23" s="3" customFormat="1" ht="15" customHeight="1">
      <c r="A473" s="279"/>
      <c r="B473" s="6"/>
      <c r="C473" s="13"/>
      <c r="D473" s="17"/>
      <c r="E473" s="17"/>
      <c r="F473" s="17"/>
      <c r="G473" s="18"/>
      <c r="H473" s="16"/>
      <c r="I473" s="16"/>
      <c r="J473" s="16"/>
      <c r="K473" s="16"/>
      <c r="L473" s="16"/>
      <c r="M473" s="16"/>
      <c r="N473" s="16"/>
      <c r="O473" s="16"/>
      <c r="R473" s="5"/>
      <c r="S473" s="186"/>
      <c r="T473" s="16"/>
      <c r="U473" s="16"/>
      <c r="V473" s="16"/>
      <c r="W473" s="5"/>
    </row>
    <row r="474" spans="1:23" s="3" customFormat="1" ht="42" customHeight="1">
      <c r="A474" s="279"/>
      <c r="B474" s="21" t="s">
        <v>53</v>
      </c>
      <c r="C474" s="12"/>
      <c r="D474" s="17"/>
      <c r="E474" s="17"/>
      <c r="F474" s="17"/>
      <c r="G474" s="18"/>
      <c r="H474" s="12"/>
      <c r="I474" s="12"/>
      <c r="J474" s="12"/>
      <c r="K474" s="12"/>
      <c r="L474" s="12"/>
      <c r="M474" s="12"/>
      <c r="N474" s="12"/>
      <c r="O474" s="12"/>
      <c r="R474" s="5"/>
      <c r="S474" s="186"/>
      <c r="T474" s="16"/>
      <c r="U474" s="16"/>
      <c r="V474" s="16"/>
      <c r="W474" s="5"/>
    </row>
    <row r="475" spans="1:23" s="3" customFormat="1" ht="15" customHeight="1">
      <c r="A475" s="453" t="s">
        <v>49</v>
      </c>
      <c r="B475" s="532" t="s">
        <v>0</v>
      </c>
      <c r="C475" s="477" t="s">
        <v>1</v>
      </c>
      <c r="D475" s="502" t="s">
        <v>2</v>
      </c>
      <c r="E475" s="503"/>
      <c r="F475" s="504"/>
      <c r="G475" s="508" t="s">
        <v>3</v>
      </c>
      <c r="H475" s="502" t="s">
        <v>4</v>
      </c>
      <c r="I475" s="503"/>
      <c r="J475" s="503"/>
      <c r="K475" s="504"/>
      <c r="L475" s="502" t="s">
        <v>5</v>
      </c>
      <c r="M475" s="503"/>
      <c r="N475" s="503"/>
      <c r="O475" s="504"/>
      <c r="R475" s="5"/>
      <c r="S475" s="186"/>
      <c r="T475" s="16"/>
      <c r="U475" s="16"/>
      <c r="V475" s="16"/>
      <c r="W475" s="5"/>
    </row>
    <row r="476" spans="1:23" s="3" customFormat="1" ht="30" customHeight="1">
      <c r="A476" s="455"/>
      <c r="B476" s="533"/>
      <c r="C476" s="478"/>
      <c r="D476" s="54" t="s">
        <v>6</v>
      </c>
      <c r="E476" s="54" t="s">
        <v>7</v>
      </c>
      <c r="F476" s="54" t="s">
        <v>8</v>
      </c>
      <c r="G476" s="509"/>
      <c r="H476" s="54" t="s">
        <v>9</v>
      </c>
      <c r="I476" s="54" t="s">
        <v>10</v>
      </c>
      <c r="J476" s="54" t="s">
        <v>11</v>
      </c>
      <c r="K476" s="55" t="s">
        <v>12</v>
      </c>
      <c r="L476" s="54" t="s">
        <v>13</v>
      </c>
      <c r="M476" s="55" t="s">
        <v>14</v>
      </c>
      <c r="N476" s="54" t="s">
        <v>15</v>
      </c>
      <c r="O476" s="56" t="s">
        <v>16</v>
      </c>
      <c r="R476" s="5"/>
      <c r="S476" s="186"/>
      <c r="T476" s="12"/>
      <c r="U476" s="12"/>
      <c r="V476" s="12"/>
      <c r="W476" s="5"/>
    </row>
    <row r="477" spans="1:23" s="3" customFormat="1" ht="15" customHeight="1">
      <c r="A477" s="267"/>
      <c r="B477" s="253" t="s">
        <v>18</v>
      </c>
      <c r="C477" s="48"/>
      <c r="D477" s="49"/>
      <c r="E477" s="49"/>
      <c r="F477" s="49"/>
      <c r="G477" s="50"/>
      <c r="H477" s="57"/>
      <c r="I477" s="57"/>
      <c r="J477" s="57"/>
      <c r="K477" s="58"/>
      <c r="L477" s="57"/>
      <c r="M477" s="58"/>
      <c r="N477" s="57"/>
      <c r="O477" s="73"/>
      <c r="R477" s="5"/>
      <c r="S477" s="186"/>
      <c r="T477" s="5"/>
      <c r="U477" s="5"/>
      <c r="V477" s="5"/>
      <c r="W477" s="5"/>
    </row>
    <row r="478" spans="1:23" s="3" customFormat="1" ht="15" customHeight="1">
      <c r="A478" s="266"/>
      <c r="B478" s="119"/>
      <c r="C478" s="264"/>
      <c r="D478" s="62"/>
      <c r="E478" s="62"/>
      <c r="F478" s="62"/>
      <c r="G478" s="63"/>
      <c r="H478" s="156"/>
      <c r="I478" s="156"/>
      <c r="J478" s="156"/>
      <c r="K478" s="158"/>
      <c r="L478" s="156"/>
      <c r="M478" s="158"/>
      <c r="N478" s="156"/>
      <c r="O478" s="84"/>
      <c r="R478" s="5"/>
      <c r="S478" s="5"/>
      <c r="T478" s="5"/>
      <c r="U478" s="5"/>
      <c r="V478" s="5"/>
      <c r="W478" s="5"/>
    </row>
    <row r="479" spans="1:23" s="3" customFormat="1" ht="15" customHeight="1">
      <c r="A479" s="453">
        <v>8</v>
      </c>
      <c r="B479" s="104" t="s">
        <v>480</v>
      </c>
      <c r="C479" s="459" t="s">
        <v>479</v>
      </c>
      <c r="D479" s="430">
        <v>3.6</v>
      </c>
      <c r="E479" s="430">
        <v>5.7</v>
      </c>
      <c r="F479" s="430">
        <v>7.4</v>
      </c>
      <c r="G479" s="485">
        <v>95</v>
      </c>
      <c r="H479" s="435">
        <v>0.07</v>
      </c>
      <c r="I479" s="435"/>
      <c r="J479" s="435"/>
      <c r="K479" s="435">
        <v>0.3</v>
      </c>
      <c r="L479" s="435">
        <v>7</v>
      </c>
      <c r="M479" s="435">
        <v>39</v>
      </c>
      <c r="N479" s="435">
        <v>6</v>
      </c>
      <c r="O479" s="419">
        <v>0.5</v>
      </c>
      <c r="R479" s="5"/>
      <c r="S479" s="5"/>
      <c r="T479" s="5"/>
      <c r="U479" s="5"/>
      <c r="V479" s="5"/>
      <c r="W479" s="5"/>
    </row>
    <row r="480" spans="1:23" s="3" customFormat="1" ht="15" customHeight="1">
      <c r="A480" s="454"/>
      <c r="B480" s="104" t="s">
        <v>477</v>
      </c>
      <c r="C480" s="460"/>
      <c r="D480" s="431"/>
      <c r="E480" s="431"/>
      <c r="F480" s="431"/>
      <c r="G480" s="480"/>
      <c r="H480" s="436"/>
      <c r="I480" s="436"/>
      <c r="J480" s="436"/>
      <c r="K480" s="436"/>
      <c r="L480" s="436"/>
      <c r="M480" s="436"/>
      <c r="N480" s="436"/>
      <c r="O480" s="420"/>
      <c r="R480" s="5"/>
      <c r="S480" s="5"/>
      <c r="T480" s="5"/>
      <c r="U480" s="5"/>
      <c r="V480" s="5"/>
      <c r="W480" s="5"/>
    </row>
    <row r="481" spans="1:23" s="3" customFormat="1" ht="15" customHeight="1">
      <c r="A481" s="455"/>
      <c r="B481" s="77" t="s">
        <v>478</v>
      </c>
      <c r="C481" s="461"/>
      <c r="D481" s="432"/>
      <c r="E481" s="432"/>
      <c r="F481" s="432"/>
      <c r="G481" s="486"/>
      <c r="H481" s="437"/>
      <c r="I481" s="437"/>
      <c r="J481" s="437"/>
      <c r="K481" s="437"/>
      <c r="L481" s="437"/>
      <c r="M481" s="437"/>
      <c r="N481" s="437"/>
      <c r="O481" s="520"/>
      <c r="R481" s="5"/>
      <c r="S481" s="5"/>
      <c r="T481" s="5"/>
      <c r="U481" s="5"/>
      <c r="V481" s="5"/>
      <c r="W481" s="5"/>
    </row>
    <row r="482" spans="1:23" s="3" customFormat="1" ht="15" customHeight="1">
      <c r="A482" s="468">
        <v>204</v>
      </c>
      <c r="B482" s="179" t="s">
        <v>634</v>
      </c>
      <c r="C482" s="466" t="s">
        <v>58</v>
      </c>
      <c r="D482" s="431">
        <v>10.89</v>
      </c>
      <c r="E482" s="431">
        <v>9.09</v>
      </c>
      <c r="F482" s="431">
        <v>30.6</v>
      </c>
      <c r="G482" s="480">
        <v>248</v>
      </c>
      <c r="H482" s="436">
        <v>0.07</v>
      </c>
      <c r="I482" s="436">
        <v>0.09</v>
      </c>
      <c r="J482" s="436">
        <v>0.06</v>
      </c>
      <c r="K482" s="436">
        <v>0.9</v>
      </c>
      <c r="L482" s="436">
        <v>186.3</v>
      </c>
      <c r="M482" s="436">
        <v>151.2</v>
      </c>
      <c r="N482" s="436">
        <v>18</v>
      </c>
      <c r="O482" s="420">
        <v>0.99</v>
      </c>
      <c r="R482" s="5"/>
      <c r="S482" s="5"/>
      <c r="T482" s="5"/>
      <c r="U482" s="5"/>
      <c r="V482" s="5"/>
      <c r="W482" s="5"/>
    </row>
    <row r="483" spans="1:23" s="3" customFormat="1" ht="15" customHeight="1">
      <c r="A483" s="454"/>
      <c r="B483" s="95" t="s">
        <v>610</v>
      </c>
      <c r="C483" s="466"/>
      <c r="D483" s="431"/>
      <c r="E483" s="431"/>
      <c r="F483" s="431"/>
      <c r="G483" s="480"/>
      <c r="H483" s="436"/>
      <c r="I483" s="436"/>
      <c r="J483" s="436"/>
      <c r="K483" s="436"/>
      <c r="L483" s="436"/>
      <c r="M483" s="436"/>
      <c r="N483" s="436"/>
      <c r="O483" s="420"/>
      <c r="R483" s="5"/>
      <c r="S483" s="5"/>
      <c r="T483" s="5"/>
      <c r="U483" s="5"/>
      <c r="V483" s="5"/>
      <c r="W483" s="5"/>
    </row>
    <row r="484" spans="1:23" s="3" customFormat="1" ht="15" customHeight="1">
      <c r="A484" s="454"/>
      <c r="B484" s="95" t="s">
        <v>633</v>
      </c>
      <c r="C484" s="466"/>
      <c r="D484" s="431"/>
      <c r="E484" s="431"/>
      <c r="F484" s="431"/>
      <c r="G484" s="480"/>
      <c r="H484" s="436"/>
      <c r="I484" s="436"/>
      <c r="J484" s="436"/>
      <c r="K484" s="436"/>
      <c r="L484" s="436"/>
      <c r="M484" s="436"/>
      <c r="N484" s="436"/>
      <c r="O484" s="420"/>
      <c r="R484" s="5"/>
      <c r="S484" s="5"/>
      <c r="T484" s="5"/>
      <c r="U484" s="5"/>
      <c r="V484" s="5"/>
      <c r="W484" s="5"/>
    </row>
    <row r="485" spans="1:23" s="3" customFormat="1" ht="15" customHeight="1">
      <c r="A485" s="454"/>
      <c r="B485" s="95" t="s">
        <v>611</v>
      </c>
      <c r="C485" s="466"/>
      <c r="D485" s="431"/>
      <c r="E485" s="431"/>
      <c r="F485" s="431"/>
      <c r="G485" s="480"/>
      <c r="H485" s="436"/>
      <c r="I485" s="436"/>
      <c r="J485" s="436"/>
      <c r="K485" s="436"/>
      <c r="L485" s="436"/>
      <c r="M485" s="436"/>
      <c r="N485" s="436"/>
      <c r="O485" s="420"/>
      <c r="R485" s="5"/>
      <c r="S485" s="5"/>
      <c r="T485" s="5"/>
      <c r="U485" s="5"/>
      <c r="V485" s="5"/>
      <c r="W485" s="5"/>
    </row>
    <row r="486" spans="1:23" s="3" customFormat="1" ht="15" customHeight="1">
      <c r="A486" s="454"/>
      <c r="B486" s="95" t="s">
        <v>612</v>
      </c>
      <c r="C486" s="466"/>
      <c r="D486" s="431"/>
      <c r="E486" s="431"/>
      <c r="F486" s="431"/>
      <c r="G486" s="480"/>
      <c r="H486" s="436"/>
      <c r="I486" s="436"/>
      <c r="J486" s="436"/>
      <c r="K486" s="436"/>
      <c r="L486" s="436"/>
      <c r="M486" s="436"/>
      <c r="N486" s="436"/>
      <c r="O486" s="420"/>
      <c r="R486" s="203"/>
      <c r="S486" s="186"/>
      <c r="T486" s="12"/>
      <c r="U486" s="12"/>
      <c r="V486" s="12"/>
      <c r="W486" s="5"/>
    </row>
    <row r="487" spans="1:23" s="3" customFormat="1" ht="15" customHeight="1">
      <c r="A487" s="454"/>
      <c r="B487" s="102" t="s">
        <v>613</v>
      </c>
      <c r="C487" s="466"/>
      <c r="D487" s="431"/>
      <c r="E487" s="431"/>
      <c r="F487" s="431"/>
      <c r="G487" s="480"/>
      <c r="H487" s="436"/>
      <c r="I487" s="436"/>
      <c r="J487" s="436"/>
      <c r="K487" s="436"/>
      <c r="L487" s="436"/>
      <c r="M487" s="436"/>
      <c r="N487" s="436"/>
      <c r="O487" s="420"/>
      <c r="R487" s="203"/>
      <c r="S487" s="186"/>
      <c r="T487" s="12"/>
      <c r="U487" s="12"/>
      <c r="V487" s="12"/>
      <c r="W487" s="5"/>
    </row>
    <row r="488" spans="1:23" s="3" customFormat="1" ht="15" customHeight="1">
      <c r="A488" s="469"/>
      <c r="B488" s="102"/>
      <c r="C488" s="472"/>
      <c r="D488" s="432"/>
      <c r="E488" s="432"/>
      <c r="F488" s="432"/>
      <c r="G488" s="486"/>
      <c r="H488" s="437"/>
      <c r="I488" s="437"/>
      <c r="J488" s="437"/>
      <c r="K488" s="437"/>
      <c r="L488" s="437"/>
      <c r="M488" s="437"/>
      <c r="N488" s="437"/>
      <c r="O488" s="420"/>
      <c r="R488" s="203"/>
      <c r="S488" s="186"/>
      <c r="T488" s="12"/>
      <c r="U488" s="12"/>
      <c r="V488" s="12"/>
      <c r="W488" s="5"/>
    </row>
    <row r="489" spans="1:23" s="3" customFormat="1" ht="15" customHeight="1">
      <c r="A489" s="473">
        <v>377</v>
      </c>
      <c r="B489" s="95" t="s">
        <v>103</v>
      </c>
      <c r="C489" s="456" t="s">
        <v>487</v>
      </c>
      <c r="D489" s="449">
        <v>0.26</v>
      </c>
      <c r="E489" s="449">
        <v>0.05</v>
      </c>
      <c r="F489" s="449">
        <v>15.22</v>
      </c>
      <c r="G489" s="505">
        <v>59</v>
      </c>
      <c r="H489" s="488"/>
      <c r="I489" s="488">
        <v>2.9</v>
      </c>
      <c r="J489" s="488">
        <v>6</v>
      </c>
      <c r="K489" s="488"/>
      <c r="L489" s="488">
        <v>8.05</v>
      </c>
      <c r="M489" s="488">
        <v>9.78</v>
      </c>
      <c r="N489" s="488">
        <v>5.24</v>
      </c>
      <c r="O489" s="488">
        <v>0.9</v>
      </c>
      <c r="R489" s="203"/>
      <c r="S489" s="186"/>
      <c r="T489" s="12"/>
      <c r="U489" s="12"/>
      <c r="V489" s="12"/>
      <c r="W489" s="5"/>
    </row>
    <row r="490" spans="1:23" s="3" customFormat="1" ht="15" customHeight="1">
      <c r="A490" s="474"/>
      <c r="B490" s="95" t="s">
        <v>80</v>
      </c>
      <c r="C490" s="457"/>
      <c r="D490" s="440"/>
      <c r="E490" s="440"/>
      <c r="F490" s="440"/>
      <c r="G490" s="506"/>
      <c r="H490" s="489"/>
      <c r="I490" s="489"/>
      <c r="J490" s="489"/>
      <c r="K490" s="489"/>
      <c r="L490" s="489"/>
      <c r="M490" s="489"/>
      <c r="N490" s="489"/>
      <c r="O490" s="489"/>
      <c r="R490" s="203"/>
      <c r="S490" s="186"/>
      <c r="T490" s="12"/>
      <c r="U490" s="12"/>
      <c r="V490" s="12"/>
      <c r="W490" s="5"/>
    </row>
    <row r="491" spans="1:23" s="3" customFormat="1" ht="15" customHeight="1">
      <c r="A491" s="474"/>
      <c r="B491" s="95" t="s">
        <v>78</v>
      </c>
      <c r="C491" s="457"/>
      <c r="D491" s="440"/>
      <c r="E491" s="440"/>
      <c r="F491" s="440"/>
      <c r="G491" s="506"/>
      <c r="H491" s="489"/>
      <c r="I491" s="489"/>
      <c r="J491" s="489"/>
      <c r="K491" s="489"/>
      <c r="L491" s="489"/>
      <c r="M491" s="489"/>
      <c r="N491" s="489"/>
      <c r="O491" s="489"/>
      <c r="R491" s="203"/>
      <c r="S491" s="186"/>
      <c r="T491" s="12"/>
      <c r="U491" s="12"/>
      <c r="V491" s="12"/>
      <c r="W491" s="5"/>
    </row>
    <row r="492" spans="1:23" s="3" customFormat="1" ht="15" customHeight="1">
      <c r="A492" s="476"/>
      <c r="B492" s="95" t="s">
        <v>79</v>
      </c>
      <c r="C492" s="458"/>
      <c r="D492" s="450"/>
      <c r="E492" s="450"/>
      <c r="F492" s="450"/>
      <c r="G492" s="507"/>
      <c r="H492" s="516"/>
      <c r="I492" s="516"/>
      <c r="J492" s="516"/>
      <c r="K492" s="516"/>
      <c r="L492" s="516"/>
      <c r="M492" s="516"/>
      <c r="N492" s="516"/>
      <c r="O492" s="516"/>
      <c r="R492" s="203"/>
      <c r="S492" s="186"/>
      <c r="T492" s="12"/>
      <c r="U492" s="12"/>
      <c r="V492" s="12"/>
      <c r="W492" s="5"/>
    </row>
    <row r="493" spans="1:23" s="3" customFormat="1" ht="15" customHeight="1">
      <c r="A493" s="273" t="s">
        <v>635</v>
      </c>
      <c r="B493" s="29" t="s">
        <v>99</v>
      </c>
      <c r="C493" s="48" t="s">
        <v>129</v>
      </c>
      <c r="D493" s="49">
        <v>2.28</v>
      </c>
      <c r="E493" s="49">
        <v>0.24</v>
      </c>
      <c r="F493" s="49">
        <v>14.76</v>
      </c>
      <c r="G493" s="50">
        <v>70.5</v>
      </c>
      <c r="H493" s="57">
        <v>0.03</v>
      </c>
      <c r="I493" s="57"/>
      <c r="J493" s="57"/>
      <c r="K493" s="58">
        <v>0.33</v>
      </c>
      <c r="L493" s="57">
        <v>6</v>
      </c>
      <c r="M493" s="58">
        <v>19.5</v>
      </c>
      <c r="N493" s="57">
        <v>4.2</v>
      </c>
      <c r="O493" s="73">
        <v>0.33</v>
      </c>
      <c r="R493" s="203"/>
      <c r="S493" s="186"/>
      <c r="T493" s="12"/>
      <c r="U493" s="12"/>
      <c r="V493" s="12"/>
      <c r="W493" s="5"/>
    </row>
    <row r="494" spans="1:23" s="3" customFormat="1" ht="15" customHeight="1">
      <c r="A494" s="273" t="s">
        <v>635</v>
      </c>
      <c r="B494" s="29" t="s">
        <v>126</v>
      </c>
      <c r="C494" s="39" t="s">
        <v>186</v>
      </c>
      <c r="D494" s="35">
        <v>1.52</v>
      </c>
      <c r="E494" s="35">
        <v>0.16</v>
      </c>
      <c r="F494" s="35">
        <v>9.84</v>
      </c>
      <c r="G494" s="36">
        <v>47</v>
      </c>
      <c r="H494" s="38">
        <v>0.02</v>
      </c>
      <c r="I494" s="38"/>
      <c r="J494" s="38"/>
      <c r="K494" s="38">
        <v>0.22</v>
      </c>
      <c r="L494" s="38">
        <v>4</v>
      </c>
      <c r="M494" s="38">
        <v>13</v>
      </c>
      <c r="N494" s="38">
        <v>2.8</v>
      </c>
      <c r="O494" s="99">
        <v>0.22</v>
      </c>
      <c r="R494" s="203"/>
      <c r="S494" s="186"/>
      <c r="T494" s="12"/>
      <c r="U494" s="12"/>
      <c r="V494" s="12"/>
      <c r="W494" s="5"/>
    </row>
    <row r="495" spans="1:23" s="3" customFormat="1" ht="15" customHeight="1">
      <c r="A495" s="174">
        <v>388</v>
      </c>
      <c r="B495" s="95" t="s">
        <v>614</v>
      </c>
      <c r="C495" s="96" t="s">
        <v>57</v>
      </c>
      <c r="D495" s="97">
        <v>1.53</v>
      </c>
      <c r="E495" s="97">
        <v>0.34</v>
      </c>
      <c r="F495" s="97">
        <v>13.77</v>
      </c>
      <c r="G495" s="98">
        <v>73</v>
      </c>
      <c r="H495" s="99">
        <v>0.07</v>
      </c>
      <c r="I495" s="99">
        <v>102</v>
      </c>
      <c r="J495" s="99"/>
      <c r="K495" s="99">
        <v>0.34</v>
      </c>
      <c r="L495" s="99">
        <v>57.8</v>
      </c>
      <c r="M495" s="99">
        <v>39.1</v>
      </c>
      <c r="N495" s="99">
        <v>22.1</v>
      </c>
      <c r="O495" s="99">
        <v>0.51</v>
      </c>
      <c r="R495" s="203"/>
      <c r="S495" s="186"/>
      <c r="T495" s="12"/>
      <c r="U495" s="12"/>
      <c r="V495" s="12"/>
      <c r="W495" s="5"/>
    </row>
    <row r="496" spans="1:23" s="3" customFormat="1" ht="15" customHeight="1">
      <c r="A496" s="273"/>
      <c r="B496" s="25" t="s">
        <v>23</v>
      </c>
      <c r="C496" s="39"/>
      <c r="D496" s="40">
        <f aca="true" t="shared" si="24" ref="D496:O496">SUM(D479:D495)</f>
        <v>20.080000000000002</v>
      </c>
      <c r="E496" s="40">
        <f t="shared" si="24"/>
        <v>15.58</v>
      </c>
      <c r="F496" s="40">
        <f t="shared" si="24"/>
        <v>91.59</v>
      </c>
      <c r="G496" s="40">
        <f t="shared" si="24"/>
        <v>592.5</v>
      </c>
      <c r="H496" s="40">
        <f t="shared" si="24"/>
        <v>0.26</v>
      </c>
      <c r="I496" s="40">
        <f t="shared" si="24"/>
        <v>104.99</v>
      </c>
      <c r="J496" s="40">
        <f t="shared" si="24"/>
        <v>6.06</v>
      </c>
      <c r="K496" s="40">
        <f t="shared" si="24"/>
        <v>2.09</v>
      </c>
      <c r="L496" s="40">
        <f t="shared" si="24"/>
        <v>269.15000000000003</v>
      </c>
      <c r="M496" s="40">
        <f t="shared" si="24"/>
        <v>271.58</v>
      </c>
      <c r="N496" s="40">
        <f t="shared" si="24"/>
        <v>58.34</v>
      </c>
      <c r="O496" s="40">
        <f t="shared" si="24"/>
        <v>3.45</v>
      </c>
      <c r="R496" s="12"/>
      <c r="S496" s="12"/>
      <c r="T496" s="12"/>
      <c r="U496" s="12"/>
      <c r="V496" s="12"/>
      <c r="W496" s="5"/>
    </row>
    <row r="497" spans="1:23" s="3" customFormat="1" ht="15" customHeight="1">
      <c r="A497" s="273"/>
      <c r="B497" s="25"/>
      <c r="C497" s="39"/>
      <c r="D497" s="40"/>
      <c r="E497" s="40"/>
      <c r="F497" s="40"/>
      <c r="G497" s="41"/>
      <c r="H497" s="40"/>
      <c r="I497" s="40"/>
      <c r="J497" s="40"/>
      <c r="K497" s="111"/>
      <c r="L497" s="40"/>
      <c r="M497" s="111"/>
      <c r="N497" s="69"/>
      <c r="O497" s="160"/>
      <c r="R497" s="5"/>
      <c r="S497" s="5"/>
      <c r="T497" s="5"/>
      <c r="U497" s="5"/>
      <c r="V497" s="5"/>
      <c r="W497" s="5"/>
    </row>
    <row r="498" spans="1:23" s="3" customFormat="1" ht="15" customHeight="1">
      <c r="A498" s="285"/>
      <c r="B498" s="25"/>
      <c r="C498" s="39"/>
      <c r="D498" s="35"/>
      <c r="E498" s="35"/>
      <c r="F498" s="35"/>
      <c r="G498" s="36"/>
      <c r="H498" s="37"/>
      <c r="I498" s="37"/>
      <c r="J498" s="37"/>
      <c r="K498" s="38"/>
      <c r="L498" s="37"/>
      <c r="M498" s="38"/>
      <c r="N498" s="99"/>
      <c r="O498" s="182"/>
      <c r="R498" s="5"/>
      <c r="S498" s="5"/>
      <c r="T498" s="5"/>
      <c r="U498" s="5"/>
      <c r="V498" s="5"/>
      <c r="W498" s="5"/>
    </row>
    <row r="499" spans="1:23" s="3" customFormat="1" ht="15" customHeight="1">
      <c r="A499" s="285"/>
      <c r="B499" s="25" t="s">
        <v>24</v>
      </c>
      <c r="C499" s="39"/>
      <c r="D499" s="35"/>
      <c r="E499" s="35"/>
      <c r="F499" s="35"/>
      <c r="G499" s="36"/>
      <c r="H499" s="37"/>
      <c r="I499" s="37"/>
      <c r="J499" s="37"/>
      <c r="K499" s="38"/>
      <c r="L499" s="37"/>
      <c r="M499" s="38"/>
      <c r="N499" s="57"/>
      <c r="O499" s="74"/>
      <c r="R499" s="5"/>
      <c r="S499" s="5"/>
      <c r="T499" s="5"/>
      <c r="U499" s="5"/>
      <c r="V499" s="5"/>
      <c r="W499" s="5"/>
    </row>
    <row r="500" spans="1:23" s="3" customFormat="1" ht="15" customHeight="1">
      <c r="A500" s="286"/>
      <c r="B500" s="25"/>
      <c r="C500" s="51"/>
      <c r="D500" s="52"/>
      <c r="E500" s="52"/>
      <c r="F500" s="52"/>
      <c r="G500" s="53"/>
      <c r="H500" s="71"/>
      <c r="I500" s="71"/>
      <c r="J500" s="71"/>
      <c r="K500" s="72"/>
      <c r="L500" s="71"/>
      <c r="M500" s="72"/>
      <c r="N500" s="71"/>
      <c r="O500" s="83"/>
      <c r="R500" s="5"/>
      <c r="S500" s="186"/>
      <c r="T500" s="5"/>
      <c r="U500" s="5"/>
      <c r="V500" s="5"/>
      <c r="W500" s="5"/>
    </row>
    <row r="501" spans="1:23" s="3" customFormat="1" ht="16.5" customHeight="1">
      <c r="A501" s="473">
        <v>101</v>
      </c>
      <c r="B501" s="29" t="s">
        <v>48</v>
      </c>
      <c r="C501" s="446" t="s">
        <v>307</v>
      </c>
      <c r="D501" s="430">
        <v>5.63</v>
      </c>
      <c r="E501" s="430">
        <v>6.74</v>
      </c>
      <c r="F501" s="430">
        <v>12.57</v>
      </c>
      <c r="G501" s="485">
        <v>135</v>
      </c>
      <c r="H501" s="435">
        <v>0.03</v>
      </c>
      <c r="I501" s="435">
        <v>1.7</v>
      </c>
      <c r="J501" s="435">
        <v>0.03</v>
      </c>
      <c r="K501" s="435">
        <v>0.91</v>
      </c>
      <c r="L501" s="435">
        <v>14.47</v>
      </c>
      <c r="M501" s="435">
        <v>76.14</v>
      </c>
      <c r="N501" s="435">
        <v>19.17</v>
      </c>
      <c r="O501" s="419">
        <v>0.62</v>
      </c>
      <c r="R501" s="5"/>
      <c r="S501" s="186"/>
      <c r="T501" s="16"/>
      <c r="U501" s="16"/>
      <c r="V501" s="16"/>
      <c r="W501" s="18"/>
    </row>
    <row r="502" spans="1:23" s="3" customFormat="1" ht="16.5" customHeight="1">
      <c r="A502" s="474"/>
      <c r="B502" s="29" t="s">
        <v>153</v>
      </c>
      <c r="C502" s="447"/>
      <c r="D502" s="431"/>
      <c r="E502" s="431"/>
      <c r="F502" s="431"/>
      <c r="G502" s="480"/>
      <c r="H502" s="436"/>
      <c r="I502" s="436"/>
      <c r="J502" s="436"/>
      <c r="K502" s="436"/>
      <c r="L502" s="436"/>
      <c r="M502" s="436"/>
      <c r="N502" s="436"/>
      <c r="O502" s="420"/>
      <c r="R502" s="5"/>
      <c r="S502" s="186"/>
      <c r="T502" s="16"/>
      <c r="U502" s="16"/>
      <c r="V502" s="16"/>
      <c r="W502" s="18"/>
    </row>
    <row r="503" spans="1:23" s="3" customFormat="1" ht="16.5" customHeight="1">
      <c r="A503" s="474"/>
      <c r="B503" s="29" t="s">
        <v>71</v>
      </c>
      <c r="C503" s="447"/>
      <c r="D503" s="431"/>
      <c r="E503" s="431"/>
      <c r="F503" s="431"/>
      <c r="G503" s="480"/>
      <c r="H503" s="436"/>
      <c r="I503" s="436"/>
      <c r="J503" s="436"/>
      <c r="K503" s="436"/>
      <c r="L503" s="436"/>
      <c r="M503" s="436"/>
      <c r="N503" s="436"/>
      <c r="O503" s="420"/>
      <c r="R503" s="5"/>
      <c r="S503" s="186"/>
      <c r="T503" s="16"/>
      <c r="U503" s="16"/>
      <c r="V503" s="16"/>
      <c r="W503" s="18"/>
    </row>
    <row r="504" spans="1:23" s="3" customFormat="1" ht="16.5" customHeight="1">
      <c r="A504" s="474"/>
      <c r="B504" s="29" t="s">
        <v>65</v>
      </c>
      <c r="C504" s="447"/>
      <c r="D504" s="431"/>
      <c r="E504" s="431"/>
      <c r="F504" s="431"/>
      <c r="G504" s="480"/>
      <c r="H504" s="436"/>
      <c r="I504" s="436"/>
      <c r="J504" s="436"/>
      <c r="K504" s="436"/>
      <c r="L504" s="436"/>
      <c r="M504" s="436"/>
      <c r="N504" s="436"/>
      <c r="O504" s="420"/>
      <c r="R504" s="5"/>
      <c r="S504" s="186"/>
      <c r="T504" s="13"/>
      <c r="U504" s="13"/>
      <c r="V504" s="13"/>
      <c r="W504" s="13"/>
    </row>
    <row r="505" spans="1:23" s="3" customFormat="1" ht="16.5" customHeight="1">
      <c r="A505" s="474"/>
      <c r="B505" s="29" t="s">
        <v>101</v>
      </c>
      <c r="C505" s="447"/>
      <c r="D505" s="431"/>
      <c r="E505" s="431"/>
      <c r="F505" s="431"/>
      <c r="G505" s="480"/>
      <c r="H505" s="436"/>
      <c r="I505" s="436"/>
      <c r="J505" s="436"/>
      <c r="K505" s="436"/>
      <c r="L505" s="436"/>
      <c r="M505" s="436"/>
      <c r="N505" s="436"/>
      <c r="O505" s="420"/>
      <c r="R505" s="5"/>
      <c r="S505" s="186"/>
      <c r="T505" s="5"/>
      <c r="U505" s="5"/>
      <c r="V505" s="5"/>
      <c r="W505" s="5"/>
    </row>
    <row r="506" spans="1:23" s="3" customFormat="1" ht="16.5" customHeight="1">
      <c r="A506" s="474"/>
      <c r="B506" s="29" t="s">
        <v>66</v>
      </c>
      <c r="C506" s="447"/>
      <c r="D506" s="431"/>
      <c r="E506" s="431"/>
      <c r="F506" s="431"/>
      <c r="G506" s="480"/>
      <c r="H506" s="436"/>
      <c r="I506" s="436"/>
      <c r="J506" s="436"/>
      <c r="K506" s="436"/>
      <c r="L506" s="436"/>
      <c r="M506" s="436"/>
      <c r="N506" s="436"/>
      <c r="O506" s="420"/>
      <c r="R506" s="5"/>
      <c r="S506" s="186"/>
      <c r="T506" s="5"/>
      <c r="U506" s="5"/>
      <c r="V506" s="5"/>
      <c r="W506" s="5"/>
    </row>
    <row r="507" spans="1:23" s="3" customFormat="1" ht="16.5" customHeight="1">
      <c r="A507" s="474"/>
      <c r="B507" s="29" t="s">
        <v>332</v>
      </c>
      <c r="C507" s="447"/>
      <c r="D507" s="431"/>
      <c r="E507" s="431"/>
      <c r="F507" s="431"/>
      <c r="G507" s="480"/>
      <c r="H507" s="436"/>
      <c r="I507" s="436"/>
      <c r="J507" s="436"/>
      <c r="K507" s="436"/>
      <c r="L507" s="436"/>
      <c r="M507" s="436"/>
      <c r="N507" s="436"/>
      <c r="O507" s="420"/>
      <c r="R507" s="5"/>
      <c r="S507" s="186"/>
      <c r="T507" s="16"/>
      <c r="U507" s="16"/>
      <c r="V507" s="16"/>
      <c r="W507" s="5"/>
    </row>
    <row r="508" spans="1:23" s="3" customFormat="1" ht="16.5" customHeight="1">
      <c r="A508" s="474"/>
      <c r="B508" s="29" t="s">
        <v>154</v>
      </c>
      <c r="C508" s="447"/>
      <c r="D508" s="431"/>
      <c r="E508" s="431"/>
      <c r="F508" s="431"/>
      <c r="G508" s="480"/>
      <c r="H508" s="436"/>
      <c r="I508" s="436"/>
      <c r="J508" s="436"/>
      <c r="K508" s="436"/>
      <c r="L508" s="436"/>
      <c r="M508" s="436"/>
      <c r="N508" s="436"/>
      <c r="O508" s="420"/>
      <c r="R508" s="5"/>
      <c r="S508" s="186"/>
      <c r="T508" s="16"/>
      <c r="U508" s="16"/>
      <c r="V508" s="16"/>
      <c r="W508" s="5"/>
    </row>
    <row r="509" spans="1:23" s="3" customFormat="1" ht="16.5" customHeight="1">
      <c r="A509" s="474"/>
      <c r="B509" s="29" t="s">
        <v>333</v>
      </c>
      <c r="C509" s="447"/>
      <c r="D509" s="431"/>
      <c r="E509" s="431"/>
      <c r="F509" s="431"/>
      <c r="G509" s="480"/>
      <c r="H509" s="436"/>
      <c r="I509" s="436"/>
      <c r="J509" s="436"/>
      <c r="K509" s="436"/>
      <c r="L509" s="436"/>
      <c r="M509" s="436"/>
      <c r="N509" s="436"/>
      <c r="O509" s="420"/>
      <c r="R509" s="5"/>
      <c r="S509" s="186"/>
      <c r="T509" s="16"/>
      <c r="U509" s="16"/>
      <c r="V509" s="16"/>
      <c r="W509" s="5"/>
    </row>
    <row r="510" spans="1:23" s="3" customFormat="1" ht="17.25" customHeight="1">
      <c r="A510" s="475"/>
      <c r="B510" s="29" t="s">
        <v>104</v>
      </c>
      <c r="C510" s="462"/>
      <c r="D510" s="445"/>
      <c r="E510" s="445"/>
      <c r="F510" s="445"/>
      <c r="G510" s="481"/>
      <c r="H510" s="484"/>
      <c r="I510" s="484"/>
      <c r="J510" s="484"/>
      <c r="K510" s="484"/>
      <c r="L510" s="484"/>
      <c r="M510" s="484"/>
      <c r="N510" s="484"/>
      <c r="O510" s="521"/>
      <c r="R510" s="5"/>
      <c r="S510" s="186"/>
      <c r="T510" s="13"/>
      <c r="U510" s="12"/>
      <c r="V510" s="12"/>
      <c r="W510" s="5"/>
    </row>
    <row r="511" spans="1:23" s="3" customFormat="1" ht="15" customHeight="1">
      <c r="A511" s="473">
        <v>128</v>
      </c>
      <c r="B511" s="29" t="s">
        <v>34</v>
      </c>
      <c r="C511" s="446" t="s">
        <v>27</v>
      </c>
      <c r="D511" s="430">
        <v>3.24</v>
      </c>
      <c r="E511" s="430">
        <v>5.6</v>
      </c>
      <c r="F511" s="430">
        <v>22.05</v>
      </c>
      <c r="G511" s="485">
        <v>113</v>
      </c>
      <c r="H511" s="430">
        <v>0.07</v>
      </c>
      <c r="I511" s="430">
        <v>0.4</v>
      </c>
      <c r="J511" s="430">
        <v>0</v>
      </c>
      <c r="K511" s="430">
        <v>0.05</v>
      </c>
      <c r="L511" s="430">
        <v>69.5</v>
      </c>
      <c r="M511" s="430">
        <v>96.71</v>
      </c>
      <c r="N511" s="430">
        <v>34.49</v>
      </c>
      <c r="O511" s="554">
        <v>1.4</v>
      </c>
      <c r="R511" s="5"/>
      <c r="S511" s="186"/>
      <c r="T511" s="5"/>
      <c r="U511" s="5"/>
      <c r="V511" s="5"/>
      <c r="W511" s="5"/>
    </row>
    <row r="512" spans="1:23" s="3" customFormat="1" ht="15" customHeight="1">
      <c r="A512" s="474"/>
      <c r="B512" s="29" t="s">
        <v>218</v>
      </c>
      <c r="C512" s="447"/>
      <c r="D512" s="431"/>
      <c r="E512" s="431"/>
      <c r="F512" s="431"/>
      <c r="G512" s="480"/>
      <c r="H512" s="431"/>
      <c r="I512" s="431"/>
      <c r="J512" s="431"/>
      <c r="K512" s="431"/>
      <c r="L512" s="431"/>
      <c r="M512" s="431"/>
      <c r="N512" s="431"/>
      <c r="O512" s="555"/>
      <c r="R512" s="5"/>
      <c r="S512" s="5"/>
      <c r="T512" s="5"/>
      <c r="U512" s="5"/>
      <c r="V512" s="5"/>
      <c r="W512" s="5"/>
    </row>
    <row r="513" spans="1:23" s="3" customFormat="1" ht="15" customHeight="1">
      <c r="A513" s="474"/>
      <c r="B513" s="29" t="s">
        <v>219</v>
      </c>
      <c r="C513" s="447"/>
      <c r="D513" s="431"/>
      <c r="E513" s="431"/>
      <c r="F513" s="431"/>
      <c r="G513" s="480"/>
      <c r="H513" s="431"/>
      <c r="I513" s="431"/>
      <c r="J513" s="431"/>
      <c r="K513" s="431"/>
      <c r="L513" s="431"/>
      <c r="M513" s="431"/>
      <c r="N513" s="431"/>
      <c r="O513" s="555"/>
      <c r="R513" s="5"/>
      <c r="S513" s="5"/>
      <c r="T513" s="5"/>
      <c r="U513" s="5"/>
      <c r="V513" s="5"/>
      <c r="W513" s="5"/>
    </row>
    <row r="514" spans="1:23" s="3" customFormat="1" ht="15" customHeight="1">
      <c r="A514" s="474"/>
      <c r="B514" s="29" t="s">
        <v>220</v>
      </c>
      <c r="C514" s="447"/>
      <c r="D514" s="431"/>
      <c r="E514" s="431"/>
      <c r="F514" s="431"/>
      <c r="G514" s="480"/>
      <c r="H514" s="431"/>
      <c r="I514" s="431"/>
      <c r="J514" s="431"/>
      <c r="K514" s="431"/>
      <c r="L514" s="431"/>
      <c r="M514" s="431"/>
      <c r="N514" s="431"/>
      <c r="O514" s="555"/>
      <c r="R514" s="5"/>
      <c r="S514" s="186"/>
      <c r="T514" s="12"/>
      <c r="U514" s="12"/>
      <c r="V514" s="12"/>
      <c r="W514" s="5"/>
    </row>
    <row r="515" spans="1:23" s="3" customFormat="1" ht="15" customHeight="1">
      <c r="A515" s="476"/>
      <c r="B515" s="29" t="s">
        <v>221</v>
      </c>
      <c r="C515" s="448"/>
      <c r="D515" s="432"/>
      <c r="E515" s="432"/>
      <c r="F515" s="432"/>
      <c r="G515" s="486"/>
      <c r="H515" s="432"/>
      <c r="I515" s="432"/>
      <c r="J515" s="432"/>
      <c r="K515" s="432"/>
      <c r="L515" s="432"/>
      <c r="M515" s="432"/>
      <c r="N515" s="432"/>
      <c r="O515" s="556"/>
      <c r="R515" s="5"/>
      <c r="S515" s="186"/>
      <c r="T515" s="16"/>
      <c r="U515" s="16"/>
      <c r="V515" s="16"/>
      <c r="W515" s="5"/>
    </row>
    <row r="516" spans="1:23" s="3" customFormat="1" ht="15" customHeight="1">
      <c r="A516" s="468">
        <v>234</v>
      </c>
      <c r="B516" s="95" t="s">
        <v>481</v>
      </c>
      <c r="C516" s="465" t="s">
        <v>45</v>
      </c>
      <c r="D516" s="430">
        <v>13.9</v>
      </c>
      <c r="E516" s="430">
        <v>2.12</v>
      </c>
      <c r="F516" s="430">
        <v>9.6</v>
      </c>
      <c r="G516" s="485">
        <v>86</v>
      </c>
      <c r="H516" s="435">
        <v>0.1</v>
      </c>
      <c r="I516" s="435">
        <v>1.62</v>
      </c>
      <c r="J516" s="430">
        <v>0.02</v>
      </c>
      <c r="K516" s="430">
        <v>1</v>
      </c>
      <c r="L516" s="435">
        <v>35</v>
      </c>
      <c r="M516" s="435">
        <v>160</v>
      </c>
      <c r="N516" s="435">
        <v>23</v>
      </c>
      <c r="O516" s="419">
        <v>0.6</v>
      </c>
      <c r="R516" s="5"/>
      <c r="S516" s="186"/>
      <c r="T516" s="16"/>
      <c r="U516" s="16"/>
      <c r="V516" s="16"/>
      <c r="W516" s="5"/>
    </row>
    <row r="517" spans="1:23" s="3" customFormat="1" ht="15" customHeight="1">
      <c r="A517" s="454"/>
      <c r="B517" s="95" t="s">
        <v>482</v>
      </c>
      <c r="C517" s="466"/>
      <c r="D517" s="431"/>
      <c r="E517" s="431"/>
      <c r="F517" s="431"/>
      <c r="G517" s="480"/>
      <c r="H517" s="436"/>
      <c r="I517" s="436"/>
      <c r="J517" s="431"/>
      <c r="K517" s="431"/>
      <c r="L517" s="436"/>
      <c r="M517" s="436"/>
      <c r="N517" s="436"/>
      <c r="O517" s="420"/>
      <c r="R517" s="5"/>
      <c r="S517" s="186"/>
      <c r="T517" s="16"/>
      <c r="U517" s="16"/>
      <c r="V517" s="16"/>
      <c r="W517" s="5"/>
    </row>
    <row r="518" spans="1:23" s="3" customFormat="1" ht="15" customHeight="1">
      <c r="A518" s="454"/>
      <c r="B518" s="95" t="s">
        <v>483</v>
      </c>
      <c r="C518" s="466"/>
      <c r="D518" s="431"/>
      <c r="E518" s="431"/>
      <c r="F518" s="431"/>
      <c r="G518" s="480"/>
      <c r="H518" s="436"/>
      <c r="I518" s="436"/>
      <c r="J518" s="431"/>
      <c r="K518" s="431"/>
      <c r="L518" s="436"/>
      <c r="M518" s="436"/>
      <c r="N518" s="436"/>
      <c r="O518" s="420"/>
      <c r="R518" s="5"/>
      <c r="S518" s="186"/>
      <c r="T518" s="16"/>
      <c r="U518" s="16"/>
      <c r="V518" s="16"/>
      <c r="W518" s="5"/>
    </row>
    <row r="519" spans="1:23" s="3" customFormat="1" ht="15" customHeight="1">
      <c r="A519" s="454"/>
      <c r="B519" s="95" t="s">
        <v>485</v>
      </c>
      <c r="C519" s="466"/>
      <c r="D519" s="431"/>
      <c r="E519" s="431"/>
      <c r="F519" s="431"/>
      <c r="G519" s="480"/>
      <c r="H519" s="436"/>
      <c r="I519" s="436"/>
      <c r="J519" s="431"/>
      <c r="K519" s="431"/>
      <c r="L519" s="436"/>
      <c r="M519" s="436"/>
      <c r="N519" s="436"/>
      <c r="O519" s="420"/>
      <c r="R519" s="5"/>
      <c r="S519" s="186"/>
      <c r="T519" s="16"/>
      <c r="U519" s="16"/>
      <c r="V519" s="16"/>
      <c r="W519" s="5"/>
    </row>
    <row r="520" spans="1:23" s="3" customFormat="1" ht="15" customHeight="1">
      <c r="A520" s="454"/>
      <c r="B520" s="95" t="s">
        <v>484</v>
      </c>
      <c r="C520" s="466"/>
      <c r="D520" s="431"/>
      <c r="E520" s="431"/>
      <c r="F520" s="431"/>
      <c r="G520" s="480"/>
      <c r="H520" s="436"/>
      <c r="I520" s="436"/>
      <c r="J520" s="431"/>
      <c r="K520" s="431"/>
      <c r="L520" s="436"/>
      <c r="M520" s="436"/>
      <c r="N520" s="436"/>
      <c r="O520" s="420"/>
      <c r="R520" s="5"/>
      <c r="S520" s="186"/>
      <c r="T520" s="16"/>
      <c r="U520" s="16"/>
      <c r="V520" s="16"/>
      <c r="W520" s="5"/>
    </row>
    <row r="521" spans="1:23" s="3" customFormat="1" ht="15" customHeight="1">
      <c r="A521" s="454"/>
      <c r="B521" s="95" t="s">
        <v>286</v>
      </c>
      <c r="C521" s="466"/>
      <c r="D521" s="431"/>
      <c r="E521" s="431"/>
      <c r="F521" s="431"/>
      <c r="G521" s="480"/>
      <c r="H521" s="436"/>
      <c r="I521" s="436"/>
      <c r="J521" s="431"/>
      <c r="K521" s="431"/>
      <c r="L521" s="436"/>
      <c r="M521" s="436"/>
      <c r="N521" s="436"/>
      <c r="O521" s="420"/>
      <c r="R521" s="5"/>
      <c r="S521" s="186"/>
      <c r="T521" s="13"/>
      <c r="U521" s="13"/>
      <c r="V521" s="13"/>
      <c r="W521" s="5"/>
    </row>
    <row r="522" spans="1:23" s="3" customFormat="1" ht="15" customHeight="1">
      <c r="A522" s="469"/>
      <c r="B522" s="95" t="s">
        <v>486</v>
      </c>
      <c r="C522" s="472"/>
      <c r="D522" s="432"/>
      <c r="E522" s="432"/>
      <c r="F522" s="432"/>
      <c r="G522" s="486"/>
      <c r="H522" s="437"/>
      <c r="I522" s="437"/>
      <c r="J522" s="432"/>
      <c r="K522" s="432"/>
      <c r="L522" s="437"/>
      <c r="M522" s="437"/>
      <c r="N522" s="437"/>
      <c r="O522" s="520"/>
      <c r="R522" s="5"/>
      <c r="S522" s="186"/>
      <c r="T522" s="5"/>
      <c r="U522" s="5"/>
      <c r="V522" s="5"/>
      <c r="W522" s="5"/>
    </row>
    <row r="523" spans="1:23" s="3" customFormat="1" ht="15" customHeight="1">
      <c r="A523" s="473">
        <v>66</v>
      </c>
      <c r="B523" s="29" t="s">
        <v>647</v>
      </c>
      <c r="C523" s="446" t="s">
        <v>29</v>
      </c>
      <c r="D523" s="430">
        <v>0.75</v>
      </c>
      <c r="E523" s="430">
        <v>0.05</v>
      </c>
      <c r="F523" s="430">
        <v>13.65</v>
      </c>
      <c r="G523" s="485">
        <v>57</v>
      </c>
      <c r="H523" s="435">
        <v>0.03</v>
      </c>
      <c r="I523" s="435">
        <v>6.97</v>
      </c>
      <c r="J523" s="435"/>
      <c r="K523" s="435">
        <v>3.91</v>
      </c>
      <c r="L523" s="435">
        <v>30.34</v>
      </c>
      <c r="M523" s="435">
        <v>33.7</v>
      </c>
      <c r="N523" s="435">
        <v>20.19</v>
      </c>
      <c r="O523" s="419">
        <v>0.53</v>
      </c>
      <c r="R523" s="5"/>
      <c r="S523" s="5"/>
      <c r="T523" s="5"/>
      <c r="U523" s="5"/>
      <c r="V523" s="5"/>
      <c r="W523" s="5"/>
    </row>
    <row r="524" spans="1:23" s="3" customFormat="1" ht="15" customHeight="1">
      <c r="A524" s="474"/>
      <c r="B524" s="29" t="s">
        <v>547</v>
      </c>
      <c r="C524" s="447"/>
      <c r="D524" s="431"/>
      <c r="E524" s="431"/>
      <c r="F524" s="431"/>
      <c r="G524" s="480"/>
      <c r="H524" s="436"/>
      <c r="I524" s="436"/>
      <c r="J524" s="436"/>
      <c r="K524" s="436"/>
      <c r="L524" s="436"/>
      <c r="M524" s="436"/>
      <c r="N524" s="436"/>
      <c r="O524" s="420"/>
      <c r="R524" s="5"/>
      <c r="S524" s="186"/>
      <c r="T524" s="16"/>
      <c r="U524" s="16"/>
      <c r="V524" s="16"/>
      <c r="W524" s="5"/>
    </row>
    <row r="525" spans="1:23" s="3" customFormat="1" ht="15" customHeight="1">
      <c r="A525" s="474"/>
      <c r="B525" s="29" t="s">
        <v>548</v>
      </c>
      <c r="C525" s="447"/>
      <c r="D525" s="431"/>
      <c r="E525" s="431"/>
      <c r="F525" s="431"/>
      <c r="G525" s="480"/>
      <c r="H525" s="436"/>
      <c r="I525" s="436"/>
      <c r="J525" s="436"/>
      <c r="K525" s="436"/>
      <c r="L525" s="436"/>
      <c r="M525" s="436"/>
      <c r="N525" s="436"/>
      <c r="O525" s="420"/>
      <c r="R525" s="5"/>
      <c r="S525" s="186"/>
      <c r="T525" s="16"/>
      <c r="U525" s="16"/>
      <c r="V525" s="16"/>
      <c r="W525" s="5"/>
    </row>
    <row r="526" spans="1:23" s="3" customFormat="1" ht="15" customHeight="1">
      <c r="A526" s="474"/>
      <c r="B526" s="29" t="s">
        <v>549</v>
      </c>
      <c r="C526" s="447"/>
      <c r="D526" s="431"/>
      <c r="E526" s="431"/>
      <c r="F526" s="431"/>
      <c r="G526" s="480"/>
      <c r="H526" s="436"/>
      <c r="I526" s="436"/>
      <c r="J526" s="436"/>
      <c r="K526" s="436"/>
      <c r="L526" s="436"/>
      <c r="M526" s="436"/>
      <c r="N526" s="436"/>
      <c r="O526" s="420"/>
      <c r="R526" s="5"/>
      <c r="S526" s="186"/>
      <c r="T526" s="16"/>
      <c r="U526" s="16"/>
      <c r="V526" s="16"/>
      <c r="W526" s="5"/>
    </row>
    <row r="527" spans="1:23" s="3" customFormat="1" ht="15" customHeight="1">
      <c r="A527" s="474"/>
      <c r="B527" s="29" t="s">
        <v>550</v>
      </c>
      <c r="C527" s="447"/>
      <c r="D527" s="431"/>
      <c r="E527" s="431"/>
      <c r="F527" s="431"/>
      <c r="G527" s="480"/>
      <c r="H527" s="436"/>
      <c r="I527" s="436"/>
      <c r="J527" s="436"/>
      <c r="K527" s="436"/>
      <c r="L527" s="436"/>
      <c r="M527" s="436"/>
      <c r="N527" s="436"/>
      <c r="O527" s="420"/>
      <c r="R527" s="5"/>
      <c r="S527" s="186"/>
      <c r="T527" s="16"/>
      <c r="U527" s="16"/>
      <c r="V527" s="16"/>
      <c r="W527" s="5"/>
    </row>
    <row r="528" spans="1:23" s="3" customFormat="1" ht="15" customHeight="1">
      <c r="A528" s="475"/>
      <c r="B528" s="78" t="s">
        <v>551</v>
      </c>
      <c r="C528" s="462"/>
      <c r="D528" s="445"/>
      <c r="E528" s="445"/>
      <c r="F528" s="445"/>
      <c r="G528" s="481"/>
      <c r="H528" s="484"/>
      <c r="I528" s="484"/>
      <c r="J528" s="484"/>
      <c r="K528" s="484"/>
      <c r="L528" s="484"/>
      <c r="M528" s="484"/>
      <c r="N528" s="484"/>
      <c r="O528" s="521"/>
      <c r="R528" s="5"/>
      <c r="S528" s="186"/>
      <c r="T528" s="16"/>
      <c r="U528" s="16"/>
      <c r="V528" s="16"/>
      <c r="W528" s="5"/>
    </row>
    <row r="529" spans="1:23" s="3" customFormat="1" ht="15" customHeight="1">
      <c r="A529" s="473">
        <v>359</v>
      </c>
      <c r="B529" s="29" t="s">
        <v>97</v>
      </c>
      <c r="C529" s="446" t="s">
        <v>22</v>
      </c>
      <c r="D529" s="433"/>
      <c r="E529" s="430"/>
      <c r="F529" s="433">
        <v>9.98</v>
      </c>
      <c r="G529" s="479">
        <v>119</v>
      </c>
      <c r="H529" s="438"/>
      <c r="I529" s="438"/>
      <c r="J529" s="435"/>
      <c r="K529" s="438"/>
      <c r="L529" s="438">
        <v>0.2</v>
      </c>
      <c r="M529" s="435"/>
      <c r="N529" s="438"/>
      <c r="O529" s="419">
        <v>0.03</v>
      </c>
      <c r="R529" s="5"/>
      <c r="S529" s="186"/>
      <c r="T529" s="16"/>
      <c r="U529" s="16"/>
      <c r="V529" s="16"/>
      <c r="W529" s="5"/>
    </row>
    <row r="530" spans="1:23" s="3" customFormat="1" ht="15" customHeight="1">
      <c r="A530" s="474"/>
      <c r="B530" s="29" t="s">
        <v>250</v>
      </c>
      <c r="C530" s="447"/>
      <c r="D530" s="431"/>
      <c r="E530" s="431"/>
      <c r="F530" s="431"/>
      <c r="G530" s="480"/>
      <c r="H530" s="436"/>
      <c r="I530" s="436"/>
      <c r="J530" s="436"/>
      <c r="K530" s="436"/>
      <c r="L530" s="436"/>
      <c r="M530" s="436"/>
      <c r="N530" s="436"/>
      <c r="O530" s="420"/>
      <c r="R530" s="5"/>
      <c r="S530" s="186"/>
      <c r="T530" s="16"/>
      <c r="U530" s="16"/>
      <c r="V530" s="16"/>
      <c r="W530" s="5"/>
    </row>
    <row r="531" spans="1:23" s="3" customFormat="1" ht="15" customHeight="1">
      <c r="A531" s="474"/>
      <c r="B531" s="29" t="s">
        <v>98</v>
      </c>
      <c r="C531" s="447"/>
      <c r="D531" s="431"/>
      <c r="E531" s="431"/>
      <c r="F531" s="431"/>
      <c r="G531" s="480"/>
      <c r="H531" s="436"/>
      <c r="I531" s="436"/>
      <c r="J531" s="436"/>
      <c r="K531" s="436"/>
      <c r="L531" s="436"/>
      <c r="M531" s="436"/>
      <c r="N531" s="436"/>
      <c r="O531" s="420"/>
      <c r="R531" s="5"/>
      <c r="S531" s="186"/>
      <c r="T531" s="16"/>
      <c r="U531" s="16"/>
      <c r="V531" s="16"/>
      <c r="W531" s="5"/>
    </row>
    <row r="532" spans="1:23" s="3" customFormat="1" ht="15" customHeight="1">
      <c r="A532" s="476"/>
      <c r="B532" s="29" t="s">
        <v>69</v>
      </c>
      <c r="C532" s="448"/>
      <c r="D532" s="432"/>
      <c r="E532" s="432"/>
      <c r="F532" s="432"/>
      <c r="G532" s="486"/>
      <c r="H532" s="437"/>
      <c r="I532" s="437"/>
      <c r="J532" s="437"/>
      <c r="K532" s="437"/>
      <c r="L532" s="437"/>
      <c r="M532" s="437"/>
      <c r="N532" s="437"/>
      <c r="O532" s="520"/>
      <c r="R532" s="5"/>
      <c r="S532" s="186"/>
      <c r="T532" s="16"/>
      <c r="U532" s="16"/>
      <c r="V532" s="16"/>
      <c r="W532" s="5"/>
    </row>
    <row r="533" spans="1:23" s="3" customFormat="1" ht="15" customHeight="1">
      <c r="A533" s="273" t="s">
        <v>635</v>
      </c>
      <c r="B533" s="29" t="s">
        <v>99</v>
      </c>
      <c r="C533" s="39" t="s">
        <v>129</v>
      </c>
      <c r="D533" s="35">
        <v>2.28</v>
      </c>
      <c r="E533" s="35">
        <v>0.24</v>
      </c>
      <c r="F533" s="35">
        <v>14.76</v>
      </c>
      <c r="G533" s="36">
        <v>70.5</v>
      </c>
      <c r="H533" s="37">
        <v>0.03</v>
      </c>
      <c r="I533" s="37"/>
      <c r="J533" s="37"/>
      <c r="K533" s="38">
        <v>0.33</v>
      </c>
      <c r="L533" s="37">
        <v>6</v>
      </c>
      <c r="M533" s="38">
        <v>19.5</v>
      </c>
      <c r="N533" s="37">
        <v>4.2</v>
      </c>
      <c r="O533" s="73">
        <v>0.33</v>
      </c>
      <c r="R533" s="5"/>
      <c r="S533" s="186"/>
      <c r="T533" s="16"/>
      <c r="U533" s="16"/>
      <c r="V533" s="16"/>
      <c r="W533" s="5"/>
    </row>
    <row r="534" spans="1:23" s="3" customFormat="1" ht="15" customHeight="1">
      <c r="A534" s="273" t="s">
        <v>635</v>
      </c>
      <c r="B534" s="29" t="s">
        <v>126</v>
      </c>
      <c r="C534" s="39" t="s">
        <v>186</v>
      </c>
      <c r="D534" s="35">
        <v>1.52</v>
      </c>
      <c r="E534" s="35">
        <v>0.16</v>
      </c>
      <c r="F534" s="35">
        <v>9.84</v>
      </c>
      <c r="G534" s="36">
        <v>47</v>
      </c>
      <c r="H534" s="38">
        <v>0.02</v>
      </c>
      <c r="I534" s="38"/>
      <c r="J534" s="38"/>
      <c r="K534" s="38">
        <v>0.22</v>
      </c>
      <c r="L534" s="38">
        <v>4</v>
      </c>
      <c r="M534" s="38">
        <v>13</v>
      </c>
      <c r="N534" s="38">
        <v>2.8</v>
      </c>
      <c r="O534" s="99">
        <v>0.22</v>
      </c>
      <c r="R534" s="5"/>
      <c r="S534" s="186"/>
      <c r="T534" s="13"/>
      <c r="U534" s="12"/>
      <c r="V534" s="12"/>
      <c r="W534" s="5"/>
    </row>
    <row r="535" spans="1:23" s="3" customFormat="1" ht="15" customHeight="1">
      <c r="A535" s="273"/>
      <c r="B535" s="25" t="s">
        <v>23</v>
      </c>
      <c r="C535" s="39"/>
      <c r="D535" s="40">
        <f>SUM(D501:D534)</f>
        <v>27.320000000000004</v>
      </c>
      <c r="E535" s="40">
        <f aca="true" t="shared" si="25" ref="E535:O535">SUM(E501:E534)</f>
        <v>14.910000000000002</v>
      </c>
      <c r="F535" s="40">
        <f t="shared" si="25"/>
        <v>92.45000000000002</v>
      </c>
      <c r="G535" s="40">
        <f t="shared" si="25"/>
        <v>627.5</v>
      </c>
      <c r="H535" s="40">
        <f t="shared" si="25"/>
        <v>0.28</v>
      </c>
      <c r="I535" s="40">
        <f t="shared" si="25"/>
        <v>10.69</v>
      </c>
      <c r="J535" s="40">
        <f t="shared" si="25"/>
        <v>0.05</v>
      </c>
      <c r="K535" s="40">
        <f t="shared" si="25"/>
        <v>6.42</v>
      </c>
      <c r="L535" s="40">
        <f t="shared" si="25"/>
        <v>159.51</v>
      </c>
      <c r="M535" s="40">
        <f t="shared" si="25"/>
        <v>399.05</v>
      </c>
      <c r="N535" s="40">
        <f t="shared" si="25"/>
        <v>103.85</v>
      </c>
      <c r="O535" s="40">
        <f t="shared" si="25"/>
        <v>3.7300000000000004</v>
      </c>
      <c r="R535" s="5"/>
      <c r="S535" s="186"/>
      <c r="T535" s="5"/>
      <c r="U535" s="5"/>
      <c r="V535" s="5"/>
      <c r="W535" s="5"/>
    </row>
    <row r="536" spans="1:23" s="3" customFormat="1" ht="15" customHeight="1">
      <c r="A536" s="273"/>
      <c r="B536" s="25"/>
      <c r="C536" s="39"/>
      <c r="D536" s="40"/>
      <c r="E536" s="40"/>
      <c r="F536" s="40"/>
      <c r="G536" s="111"/>
      <c r="H536" s="40"/>
      <c r="I536" s="40"/>
      <c r="J536" s="40"/>
      <c r="K536" s="111"/>
      <c r="L536" s="40"/>
      <c r="M536" s="111"/>
      <c r="N536" s="40"/>
      <c r="O536" s="75"/>
      <c r="R536" s="5"/>
      <c r="S536" s="186"/>
      <c r="T536" s="5"/>
      <c r="U536" s="5"/>
      <c r="V536" s="5"/>
      <c r="W536" s="5"/>
    </row>
    <row r="537" spans="1:23" s="3" customFormat="1" ht="15" customHeight="1">
      <c r="A537" s="273"/>
      <c r="B537" s="25" t="s">
        <v>343</v>
      </c>
      <c r="C537" s="39"/>
      <c r="D537" s="40"/>
      <c r="E537" s="40"/>
      <c r="F537" s="40"/>
      <c r="G537" s="111"/>
      <c r="H537" s="40"/>
      <c r="I537" s="40"/>
      <c r="J537" s="40"/>
      <c r="K537" s="111"/>
      <c r="L537" s="40"/>
      <c r="M537" s="111"/>
      <c r="N537" s="40"/>
      <c r="O537" s="75"/>
      <c r="R537" s="5"/>
      <c r="S537" s="186"/>
      <c r="T537" s="5"/>
      <c r="U537" s="5"/>
      <c r="V537" s="5"/>
      <c r="W537" s="5"/>
    </row>
    <row r="538" spans="1:23" s="3" customFormat="1" ht="15" customHeight="1">
      <c r="A538" s="266"/>
      <c r="B538" s="25"/>
      <c r="C538" s="51"/>
      <c r="D538" s="66"/>
      <c r="E538" s="66"/>
      <c r="F538" s="66"/>
      <c r="G538" s="255"/>
      <c r="H538" s="66"/>
      <c r="I538" s="66"/>
      <c r="J538" s="66"/>
      <c r="K538" s="255"/>
      <c r="L538" s="66"/>
      <c r="M538" s="255"/>
      <c r="N538" s="255"/>
      <c r="O538" s="296"/>
      <c r="R538" s="5"/>
      <c r="S538" s="186"/>
      <c r="T538" s="5"/>
      <c r="U538" s="5"/>
      <c r="V538" s="5"/>
      <c r="W538" s="5"/>
    </row>
    <row r="539" spans="1:23" s="3" customFormat="1" ht="15" customHeight="1">
      <c r="A539" s="547">
        <v>422</v>
      </c>
      <c r="B539" s="95" t="s">
        <v>202</v>
      </c>
      <c r="C539" s="572" t="s">
        <v>45</v>
      </c>
      <c r="D539" s="439">
        <v>7.83</v>
      </c>
      <c r="E539" s="439">
        <v>8</v>
      </c>
      <c r="F539" s="449">
        <v>56.5</v>
      </c>
      <c r="G539" s="570">
        <v>330</v>
      </c>
      <c r="H539" s="488">
        <v>0.1</v>
      </c>
      <c r="I539" s="488"/>
      <c r="J539" s="488">
        <v>0.07</v>
      </c>
      <c r="K539" s="488">
        <v>0.12</v>
      </c>
      <c r="L539" s="488">
        <v>15</v>
      </c>
      <c r="M539" s="488">
        <v>61.67</v>
      </c>
      <c r="N539" s="488">
        <v>10</v>
      </c>
      <c r="O539" s="515">
        <v>0.83</v>
      </c>
      <c r="R539" s="5"/>
      <c r="S539" s="186"/>
      <c r="T539" s="5"/>
      <c r="U539" s="5"/>
      <c r="V539" s="5"/>
      <c r="W539" s="5"/>
    </row>
    <row r="540" spans="1:23" s="3" customFormat="1" ht="15" customHeight="1">
      <c r="A540" s="551"/>
      <c r="B540" s="29" t="s">
        <v>317</v>
      </c>
      <c r="C540" s="573"/>
      <c r="D540" s="440"/>
      <c r="E540" s="440"/>
      <c r="F540" s="440"/>
      <c r="G540" s="506"/>
      <c r="H540" s="489"/>
      <c r="I540" s="489"/>
      <c r="J540" s="489"/>
      <c r="K540" s="489"/>
      <c r="L540" s="489"/>
      <c r="M540" s="489"/>
      <c r="N540" s="489"/>
      <c r="O540" s="515"/>
      <c r="R540" s="5"/>
      <c r="S540" s="186"/>
      <c r="T540" s="5"/>
      <c r="U540" s="5"/>
      <c r="V540" s="5"/>
      <c r="W540" s="5"/>
    </row>
    <row r="541" spans="1:23" s="3" customFormat="1" ht="15" customHeight="1">
      <c r="A541" s="551"/>
      <c r="B541" s="29" t="s">
        <v>318</v>
      </c>
      <c r="C541" s="573"/>
      <c r="D541" s="440"/>
      <c r="E541" s="440"/>
      <c r="F541" s="440"/>
      <c r="G541" s="506"/>
      <c r="H541" s="489"/>
      <c r="I541" s="489"/>
      <c r="J541" s="489"/>
      <c r="K541" s="489"/>
      <c r="L541" s="489"/>
      <c r="M541" s="489"/>
      <c r="N541" s="489"/>
      <c r="O541" s="515"/>
      <c r="R541" s="5"/>
      <c r="S541" s="186"/>
      <c r="T541" s="5"/>
      <c r="U541" s="5"/>
      <c r="V541" s="5"/>
      <c r="W541" s="5"/>
    </row>
    <row r="542" spans="1:23" s="3" customFormat="1" ht="15" customHeight="1">
      <c r="A542" s="551"/>
      <c r="B542" s="29" t="s">
        <v>319</v>
      </c>
      <c r="C542" s="573"/>
      <c r="D542" s="440"/>
      <c r="E542" s="440"/>
      <c r="F542" s="440"/>
      <c r="G542" s="506"/>
      <c r="H542" s="489"/>
      <c r="I542" s="489"/>
      <c r="J542" s="489"/>
      <c r="K542" s="489"/>
      <c r="L542" s="489"/>
      <c r="M542" s="489"/>
      <c r="N542" s="489"/>
      <c r="O542" s="515"/>
      <c r="R542" s="5"/>
      <c r="S542" s="186"/>
      <c r="T542" s="5"/>
      <c r="U542" s="5"/>
      <c r="V542" s="5"/>
      <c r="W542" s="5"/>
    </row>
    <row r="543" spans="1:23" s="3" customFormat="1" ht="15" customHeight="1">
      <c r="A543" s="551"/>
      <c r="B543" s="29" t="s">
        <v>320</v>
      </c>
      <c r="C543" s="573"/>
      <c r="D543" s="440"/>
      <c r="E543" s="440"/>
      <c r="F543" s="440"/>
      <c r="G543" s="506"/>
      <c r="H543" s="489"/>
      <c r="I543" s="489"/>
      <c r="J543" s="489"/>
      <c r="K543" s="489"/>
      <c r="L543" s="489"/>
      <c r="M543" s="489"/>
      <c r="N543" s="489"/>
      <c r="O543" s="515"/>
      <c r="R543" s="5"/>
      <c r="S543" s="186"/>
      <c r="T543" s="5"/>
      <c r="U543" s="5"/>
      <c r="V543" s="5"/>
      <c r="W543" s="5"/>
    </row>
    <row r="544" spans="1:23" s="3" customFormat="1" ht="15" customHeight="1">
      <c r="A544" s="551"/>
      <c r="B544" s="29" t="s">
        <v>321</v>
      </c>
      <c r="C544" s="573"/>
      <c r="D544" s="440"/>
      <c r="E544" s="440"/>
      <c r="F544" s="440"/>
      <c r="G544" s="506"/>
      <c r="H544" s="489"/>
      <c r="I544" s="489"/>
      <c r="J544" s="489"/>
      <c r="K544" s="489"/>
      <c r="L544" s="489"/>
      <c r="M544" s="489"/>
      <c r="N544" s="489"/>
      <c r="O544" s="515"/>
      <c r="R544" s="5"/>
      <c r="S544" s="186"/>
      <c r="T544" s="5"/>
      <c r="U544" s="5"/>
      <c r="V544" s="5"/>
      <c r="W544" s="5"/>
    </row>
    <row r="545" spans="1:23" s="3" customFormat="1" ht="15" customHeight="1">
      <c r="A545" s="551"/>
      <c r="B545" s="29" t="s">
        <v>106</v>
      </c>
      <c r="C545" s="573"/>
      <c r="D545" s="440"/>
      <c r="E545" s="440"/>
      <c r="F545" s="440"/>
      <c r="G545" s="506"/>
      <c r="H545" s="489"/>
      <c r="I545" s="489"/>
      <c r="J545" s="489"/>
      <c r="K545" s="489"/>
      <c r="L545" s="489"/>
      <c r="M545" s="489"/>
      <c r="N545" s="489"/>
      <c r="O545" s="515"/>
      <c r="R545" s="5"/>
      <c r="S545" s="186"/>
      <c r="T545" s="5"/>
      <c r="U545" s="5"/>
      <c r="V545" s="5"/>
      <c r="W545" s="5"/>
    </row>
    <row r="546" spans="1:23" s="3" customFormat="1" ht="15" customHeight="1">
      <c r="A546" s="553"/>
      <c r="B546" s="29" t="s">
        <v>83</v>
      </c>
      <c r="C546" s="574"/>
      <c r="D546" s="441"/>
      <c r="E546" s="441"/>
      <c r="F546" s="441"/>
      <c r="G546" s="542"/>
      <c r="H546" s="490"/>
      <c r="I546" s="490"/>
      <c r="J546" s="490"/>
      <c r="K546" s="490"/>
      <c r="L546" s="490"/>
      <c r="M546" s="490"/>
      <c r="N546" s="490"/>
      <c r="O546" s="515"/>
      <c r="R546" s="5"/>
      <c r="S546" s="186"/>
      <c r="T546" s="5"/>
      <c r="U546" s="5"/>
      <c r="V546" s="5"/>
      <c r="W546" s="5"/>
    </row>
    <row r="547" spans="1:23" s="3" customFormat="1" ht="15" customHeight="1">
      <c r="A547" s="468">
        <v>385</v>
      </c>
      <c r="B547" s="95" t="s">
        <v>184</v>
      </c>
      <c r="C547" s="456" t="s">
        <v>22</v>
      </c>
      <c r="D547" s="449">
        <v>5.8</v>
      </c>
      <c r="E547" s="449">
        <v>5</v>
      </c>
      <c r="F547" s="449">
        <v>9.6</v>
      </c>
      <c r="G547" s="505">
        <v>106</v>
      </c>
      <c r="H547" s="488">
        <v>0.08</v>
      </c>
      <c r="I547" s="488">
        <v>2.6</v>
      </c>
      <c r="J547" s="488">
        <v>0.04</v>
      </c>
      <c r="K547" s="488"/>
      <c r="L547" s="488">
        <v>240</v>
      </c>
      <c r="M547" s="488">
        <v>180</v>
      </c>
      <c r="N547" s="488">
        <v>28</v>
      </c>
      <c r="O547" s="488">
        <v>0.2</v>
      </c>
      <c r="R547" s="5"/>
      <c r="S547" s="186"/>
      <c r="T547" s="5"/>
      <c r="U547" s="5"/>
      <c r="V547" s="5"/>
      <c r="W547" s="5"/>
    </row>
    <row r="548" spans="1:23" s="3" customFormat="1" ht="15" customHeight="1">
      <c r="A548" s="454"/>
      <c r="B548" s="95" t="s">
        <v>185</v>
      </c>
      <c r="C548" s="457"/>
      <c r="D548" s="440"/>
      <c r="E548" s="440"/>
      <c r="F548" s="440"/>
      <c r="G548" s="506"/>
      <c r="H548" s="489"/>
      <c r="I548" s="489"/>
      <c r="J548" s="489"/>
      <c r="K548" s="489"/>
      <c r="L548" s="489"/>
      <c r="M548" s="489"/>
      <c r="N548" s="489"/>
      <c r="O548" s="489"/>
      <c r="R548" s="5"/>
      <c r="S548" s="186"/>
      <c r="T548" s="5"/>
      <c r="U548" s="5"/>
      <c r="V548" s="5"/>
      <c r="W548" s="5"/>
    </row>
    <row r="549" spans="1:23" s="3" customFormat="1" ht="15" customHeight="1">
      <c r="A549" s="469"/>
      <c r="B549" s="95"/>
      <c r="C549" s="458"/>
      <c r="D549" s="450"/>
      <c r="E549" s="450"/>
      <c r="F549" s="450"/>
      <c r="G549" s="507"/>
      <c r="H549" s="516"/>
      <c r="I549" s="516"/>
      <c r="J549" s="516"/>
      <c r="K549" s="516"/>
      <c r="L549" s="516"/>
      <c r="M549" s="516"/>
      <c r="N549" s="516"/>
      <c r="O549" s="516"/>
      <c r="R549" s="5"/>
      <c r="S549" s="186"/>
      <c r="T549" s="5"/>
      <c r="U549" s="5"/>
      <c r="V549" s="5"/>
      <c r="W549" s="5"/>
    </row>
    <row r="550" spans="1:23" s="3" customFormat="1" ht="15" customHeight="1">
      <c r="A550" s="266"/>
      <c r="B550" s="253" t="s">
        <v>59</v>
      </c>
      <c r="C550" s="61"/>
      <c r="D550" s="252">
        <f>SUM(D539:D549)</f>
        <v>13.629999999999999</v>
      </c>
      <c r="E550" s="252">
        <f aca="true" t="shared" si="26" ref="E550:O550">SUM(E539:E549)</f>
        <v>13</v>
      </c>
      <c r="F550" s="252">
        <f t="shared" si="26"/>
        <v>66.1</v>
      </c>
      <c r="G550" s="252">
        <f t="shared" si="26"/>
        <v>436</v>
      </c>
      <c r="H550" s="252">
        <f t="shared" si="26"/>
        <v>0.18</v>
      </c>
      <c r="I550" s="252">
        <f t="shared" si="26"/>
        <v>2.6</v>
      </c>
      <c r="J550" s="252">
        <f t="shared" si="26"/>
        <v>0.11000000000000001</v>
      </c>
      <c r="K550" s="252">
        <f t="shared" si="26"/>
        <v>0.12</v>
      </c>
      <c r="L550" s="252">
        <f t="shared" si="26"/>
        <v>255</v>
      </c>
      <c r="M550" s="252">
        <f t="shared" si="26"/>
        <v>241.67000000000002</v>
      </c>
      <c r="N550" s="252">
        <f t="shared" si="26"/>
        <v>38</v>
      </c>
      <c r="O550" s="252">
        <f t="shared" si="26"/>
        <v>1.03</v>
      </c>
      <c r="R550" s="5"/>
      <c r="S550" s="186"/>
      <c r="T550" s="5"/>
      <c r="U550" s="5"/>
      <c r="V550" s="5"/>
      <c r="W550" s="5"/>
    </row>
    <row r="551" spans="1:19" s="3" customFormat="1" ht="15" customHeight="1">
      <c r="A551" s="276"/>
      <c r="B551" s="106"/>
      <c r="C551" s="51"/>
      <c r="D551" s="66"/>
      <c r="E551" s="66"/>
      <c r="F551" s="66"/>
      <c r="G551" s="53"/>
      <c r="H551" s="71"/>
      <c r="I551" s="71"/>
      <c r="J551" s="71"/>
      <c r="K551" s="72"/>
      <c r="L551" s="71"/>
      <c r="M551" s="72"/>
      <c r="N551" s="71"/>
      <c r="O551" s="83"/>
      <c r="S551" s="5"/>
    </row>
    <row r="552" spans="1:19" s="3" customFormat="1" ht="15" customHeight="1">
      <c r="A552" s="284"/>
      <c r="B552" s="108" t="s">
        <v>30</v>
      </c>
      <c r="C552" s="109"/>
      <c r="D552" s="110">
        <f>SUM(D496,D535,D550)</f>
        <v>61.03</v>
      </c>
      <c r="E552" s="110">
        <f aca="true" t="shared" si="27" ref="E552:O552">SUM(E496,E535,E550)</f>
        <v>43.49</v>
      </c>
      <c r="F552" s="110">
        <f t="shared" si="27"/>
        <v>250.14000000000001</v>
      </c>
      <c r="G552" s="110">
        <f t="shared" si="27"/>
        <v>1656</v>
      </c>
      <c r="H552" s="110">
        <f t="shared" si="27"/>
        <v>0.72</v>
      </c>
      <c r="I552" s="110">
        <f t="shared" si="27"/>
        <v>118.27999999999999</v>
      </c>
      <c r="J552" s="110">
        <f t="shared" si="27"/>
        <v>6.22</v>
      </c>
      <c r="K552" s="110">
        <f t="shared" si="27"/>
        <v>8.629999999999999</v>
      </c>
      <c r="L552" s="110">
        <f t="shared" si="27"/>
        <v>683.6600000000001</v>
      </c>
      <c r="M552" s="110">
        <f t="shared" si="27"/>
        <v>912.3</v>
      </c>
      <c r="N552" s="110">
        <f t="shared" si="27"/>
        <v>200.19</v>
      </c>
      <c r="O552" s="110">
        <f t="shared" si="27"/>
        <v>8.21</v>
      </c>
      <c r="S552" s="5"/>
    </row>
    <row r="553" spans="1:15" s="3" customFormat="1" ht="15" customHeight="1">
      <c r="A553" s="279"/>
      <c r="B553" s="6"/>
      <c r="C553" s="13"/>
      <c r="D553" s="14"/>
      <c r="E553" s="14"/>
      <c r="F553" s="14"/>
      <c r="G553" s="19"/>
      <c r="H553" s="16"/>
      <c r="I553" s="16"/>
      <c r="J553" s="16"/>
      <c r="K553" s="16"/>
      <c r="L553" s="16"/>
      <c r="M553" s="16"/>
      <c r="N553" s="16"/>
      <c r="O553" s="16"/>
    </row>
    <row r="554" spans="1:19" s="3" customFormat="1" ht="16.5" customHeight="1">
      <c r="A554" s="279"/>
      <c r="B554" s="6"/>
      <c r="C554" s="13"/>
      <c r="D554" s="14"/>
      <c r="E554" s="14"/>
      <c r="F554" s="14"/>
      <c r="G554" s="18"/>
      <c r="H554" s="16"/>
      <c r="I554" s="16"/>
      <c r="J554" s="16"/>
      <c r="K554" s="16"/>
      <c r="L554" s="16"/>
      <c r="M554" s="16"/>
      <c r="N554" s="16"/>
      <c r="O554" s="16"/>
      <c r="S554" s="5"/>
    </row>
    <row r="555" spans="1:19" s="3" customFormat="1" ht="36" customHeight="1">
      <c r="A555" s="279"/>
      <c r="B555" s="21" t="s">
        <v>54</v>
      </c>
      <c r="C555" s="12"/>
      <c r="D555" s="17"/>
      <c r="E555" s="17"/>
      <c r="F555" s="17"/>
      <c r="G555" s="18"/>
      <c r="H555" s="12"/>
      <c r="I555" s="12"/>
      <c r="J555" s="12"/>
      <c r="K555" s="12"/>
      <c r="L555" s="12"/>
      <c r="M555" s="12"/>
      <c r="N555" s="12"/>
      <c r="O555" s="12"/>
      <c r="S555" s="5"/>
    </row>
    <row r="556" spans="1:15" s="3" customFormat="1" ht="30" customHeight="1">
      <c r="A556" s="453" t="s">
        <v>49</v>
      </c>
      <c r="B556" s="451" t="s">
        <v>0</v>
      </c>
      <c r="C556" s="477" t="s">
        <v>1</v>
      </c>
      <c r="D556" s="502" t="s">
        <v>2</v>
      </c>
      <c r="E556" s="503"/>
      <c r="F556" s="504"/>
      <c r="G556" s="508" t="s">
        <v>3</v>
      </c>
      <c r="H556" s="502" t="s">
        <v>4</v>
      </c>
      <c r="I556" s="503"/>
      <c r="J556" s="503"/>
      <c r="K556" s="504"/>
      <c r="L556" s="502" t="s">
        <v>5</v>
      </c>
      <c r="M556" s="503"/>
      <c r="N556" s="503"/>
      <c r="O556" s="504"/>
    </row>
    <row r="557" spans="1:23" s="3" customFormat="1" ht="15" customHeight="1">
      <c r="A557" s="455"/>
      <c r="B557" s="452"/>
      <c r="C557" s="478"/>
      <c r="D557" s="54" t="s">
        <v>6</v>
      </c>
      <c r="E557" s="54" t="s">
        <v>7</v>
      </c>
      <c r="F557" s="54" t="s">
        <v>8</v>
      </c>
      <c r="G557" s="509"/>
      <c r="H557" s="54" t="s">
        <v>9</v>
      </c>
      <c r="I557" s="54" t="s">
        <v>10</v>
      </c>
      <c r="J557" s="54" t="s">
        <v>11</v>
      </c>
      <c r="K557" s="55" t="s">
        <v>12</v>
      </c>
      <c r="L557" s="54" t="s">
        <v>13</v>
      </c>
      <c r="M557" s="55" t="s">
        <v>14</v>
      </c>
      <c r="N557" s="54" t="s">
        <v>15</v>
      </c>
      <c r="O557" s="56" t="s">
        <v>16</v>
      </c>
      <c r="R557" s="5"/>
      <c r="S557" s="5"/>
      <c r="T557" s="5"/>
      <c r="U557" s="5"/>
      <c r="V557" s="5"/>
      <c r="W557" s="5"/>
    </row>
    <row r="558" spans="1:23" s="3" customFormat="1" ht="15" customHeight="1">
      <c r="A558" s="287"/>
      <c r="B558" s="24" t="s">
        <v>41</v>
      </c>
      <c r="C558" s="48"/>
      <c r="D558" s="49"/>
      <c r="E558" s="49"/>
      <c r="F558" s="49"/>
      <c r="G558" s="50"/>
      <c r="H558" s="57"/>
      <c r="I558" s="57"/>
      <c r="J558" s="57"/>
      <c r="K558" s="58"/>
      <c r="L558" s="57"/>
      <c r="M558" s="58"/>
      <c r="N558" s="57"/>
      <c r="O558" s="73"/>
      <c r="R558" s="5"/>
      <c r="S558" s="186"/>
      <c r="T558" s="5"/>
      <c r="U558" s="5"/>
      <c r="V558" s="5"/>
      <c r="W558" s="5"/>
    </row>
    <row r="559" spans="1:23" s="3" customFormat="1" ht="15" customHeight="1">
      <c r="A559" s="304">
        <f aca="true" t="shared" si="28" ref="A559:O559">A84</f>
        <v>3</v>
      </c>
      <c r="B559" s="24" t="str">
        <f t="shared" si="28"/>
        <v>Бутерброд с сыром (1 вар)</v>
      </c>
      <c r="C559" s="61" t="str">
        <f t="shared" si="28"/>
        <v>1/45</v>
      </c>
      <c r="D559" s="62">
        <f t="shared" si="28"/>
        <v>6.7</v>
      </c>
      <c r="E559" s="62">
        <f t="shared" si="28"/>
        <v>9.5</v>
      </c>
      <c r="F559" s="62">
        <f t="shared" si="28"/>
        <v>9.9</v>
      </c>
      <c r="G559" s="63">
        <f t="shared" si="28"/>
        <v>153</v>
      </c>
      <c r="H559" s="156">
        <f t="shared" si="28"/>
        <v>0.03</v>
      </c>
      <c r="I559" s="156">
        <f t="shared" si="28"/>
        <v>0</v>
      </c>
      <c r="J559" s="156">
        <f t="shared" si="28"/>
        <v>0.08</v>
      </c>
      <c r="K559" s="158">
        <f t="shared" si="28"/>
        <v>0.4</v>
      </c>
      <c r="L559" s="156">
        <f t="shared" si="28"/>
        <v>185</v>
      </c>
      <c r="M559" s="158">
        <f t="shared" si="28"/>
        <v>132</v>
      </c>
      <c r="N559" s="156">
        <f t="shared" si="28"/>
        <v>13</v>
      </c>
      <c r="O559" s="84">
        <f t="shared" si="28"/>
        <v>0.4</v>
      </c>
      <c r="R559" s="5"/>
      <c r="S559" s="186"/>
      <c r="T559" s="5"/>
      <c r="U559" s="5"/>
      <c r="V559" s="5"/>
      <c r="W559" s="5"/>
    </row>
    <row r="560" spans="1:23" s="3" customFormat="1" ht="15" customHeight="1">
      <c r="A560" s="304"/>
      <c r="B560" s="24" t="str">
        <f>B85</f>
        <v>сыр "Голладский" - 22(20)</v>
      </c>
      <c r="C560" s="61"/>
      <c r="D560" s="62"/>
      <c r="E560" s="62"/>
      <c r="F560" s="62"/>
      <c r="G560" s="63"/>
      <c r="H560" s="156"/>
      <c r="I560" s="156"/>
      <c r="J560" s="156"/>
      <c r="K560" s="158"/>
      <c r="L560" s="156"/>
      <c r="M560" s="158"/>
      <c r="N560" s="156"/>
      <c r="O560" s="84"/>
      <c r="R560" s="5"/>
      <c r="S560" s="186"/>
      <c r="T560" s="16"/>
      <c r="U560" s="16"/>
      <c r="V560" s="16"/>
      <c r="W560" s="16"/>
    </row>
    <row r="561" spans="1:23" s="3" customFormat="1" ht="15" customHeight="1">
      <c r="A561" s="304"/>
      <c r="B561" s="24" t="str">
        <f>B86</f>
        <v>масло сливочное - 5</v>
      </c>
      <c r="C561" s="61"/>
      <c r="D561" s="62"/>
      <c r="E561" s="62"/>
      <c r="F561" s="62"/>
      <c r="G561" s="63"/>
      <c r="H561" s="156"/>
      <c r="I561" s="156"/>
      <c r="J561" s="156"/>
      <c r="K561" s="158"/>
      <c r="L561" s="156"/>
      <c r="M561" s="158"/>
      <c r="N561" s="156"/>
      <c r="O561" s="84"/>
      <c r="R561" s="5"/>
      <c r="S561" s="186"/>
      <c r="T561" s="16"/>
      <c r="U561" s="16"/>
      <c r="V561" s="16"/>
      <c r="W561" s="16"/>
    </row>
    <row r="562" spans="1:23" s="3" customFormat="1" ht="15" customHeight="1">
      <c r="A562" s="304"/>
      <c r="B562" s="24" t="str">
        <f>B87</f>
        <v>хлеб пшеничный - 20</v>
      </c>
      <c r="C562" s="61"/>
      <c r="D562" s="62"/>
      <c r="E562" s="62"/>
      <c r="F562" s="62"/>
      <c r="G562" s="63"/>
      <c r="H562" s="156"/>
      <c r="I562" s="156"/>
      <c r="J562" s="156"/>
      <c r="K562" s="158"/>
      <c r="L562" s="156"/>
      <c r="M562" s="158"/>
      <c r="N562" s="156"/>
      <c r="O562" s="84"/>
      <c r="R562" s="5"/>
      <c r="S562" s="186"/>
      <c r="T562" s="16"/>
      <c r="U562" s="16"/>
      <c r="V562" s="16"/>
      <c r="W562" s="16"/>
    </row>
    <row r="563" spans="1:23" s="3" customFormat="1" ht="15" customHeight="1">
      <c r="A563" s="304"/>
      <c r="B563" s="24"/>
      <c r="C563" s="61"/>
      <c r="D563" s="62"/>
      <c r="E563" s="62"/>
      <c r="F563" s="62"/>
      <c r="G563" s="63"/>
      <c r="H563" s="156"/>
      <c r="I563" s="156"/>
      <c r="J563" s="156"/>
      <c r="K563" s="158"/>
      <c r="L563" s="156"/>
      <c r="M563" s="158"/>
      <c r="N563" s="156"/>
      <c r="O563" s="84"/>
      <c r="R563" s="5"/>
      <c r="S563" s="186"/>
      <c r="T563" s="16"/>
      <c r="U563" s="16"/>
      <c r="V563" s="16"/>
      <c r="W563" s="16"/>
    </row>
    <row r="564" spans="1:23" s="3" customFormat="1" ht="15" customHeight="1">
      <c r="A564" s="530">
        <v>173</v>
      </c>
      <c r="B564" s="79" t="s">
        <v>161</v>
      </c>
      <c r="C564" s="482" t="s">
        <v>471</v>
      </c>
      <c r="D564" s="433">
        <v>5.55</v>
      </c>
      <c r="E564" s="433">
        <v>10.46</v>
      </c>
      <c r="F564" s="433">
        <v>23.97</v>
      </c>
      <c r="G564" s="479">
        <v>213</v>
      </c>
      <c r="H564" s="438">
        <v>0.17</v>
      </c>
      <c r="I564" s="438">
        <v>0.92</v>
      </c>
      <c r="J564" s="438">
        <v>0.05</v>
      </c>
      <c r="K564" s="438">
        <v>0.03</v>
      </c>
      <c r="L564" s="438">
        <v>105.93</v>
      </c>
      <c r="M564" s="438">
        <v>170.84</v>
      </c>
      <c r="N564" s="438">
        <v>51.57</v>
      </c>
      <c r="O564" s="529">
        <v>1.25</v>
      </c>
      <c r="R564" s="5"/>
      <c r="S564" s="186"/>
      <c r="T564" s="16"/>
      <c r="U564" s="16"/>
      <c r="V564" s="16"/>
      <c r="W564" s="16"/>
    </row>
    <row r="565" spans="1:23" s="3" customFormat="1" ht="15" customHeight="1">
      <c r="A565" s="513"/>
      <c r="B565" s="29" t="s">
        <v>472</v>
      </c>
      <c r="C565" s="447"/>
      <c r="D565" s="431"/>
      <c r="E565" s="431"/>
      <c r="F565" s="431"/>
      <c r="G565" s="480"/>
      <c r="H565" s="436"/>
      <c r="I565" s="436"/>
      <c r="J565" s="436"/>
      <c r="K565" s="436"/>
      <c r="L565" s="436"/>
      <c r="M565" s="436"/>
      <c r="N565" s="436"/>
      <c r="O565" s="420"/>
      <c r="R565" s="5"/>
      <c r="S565" s="186"/>
      <c r="T565" s="16"/>
      <c r="U565" s="16"/>
      <c r="V565" s="16"/>
      <c r="W565" s="16"/>
    </row>
    <row r="566" spans="1:23" s="3" customFormat="1" ht="15" customHeight="1">
      <c r="A566" s="513"/>
      <c r="B566" s="29" t="s">
        <v>473</v>
      </c>
      <c r="C566" s="447"/>
      <c r="D566" s="431"/>
      <c r="E566" s="431"/>
      <c r="F566" s="431"/>
      <c r="G566" s="480"/>
      <c r="H566" s="436"/>
      <c r="I566" s="436"/>
      <c r="J566" s="436"/>
      <c r="K566" s="436"/>
      <c r="L566" s="436"/>
      <c r="M566" s="436"/>
      <c r="N566" s="436"/>
      <c r="O566" s="420"/>
      <c r="R566" s="5"/>
      <c r="S566" s="186"/>
      <c r="T566" s="16"/>
      <c r="U566" s="16"/>
      <c r="V566" s="16"/>
      <c r="W566" s="16"/>
    </row>
    <row r="567" spans="1:23" s="3" customFormat="1" ht="15" customHeight="1">
      <c r="A567" s="513"/>
      <c r="B567" s="29" t="s">
        <v>474</v>
      </c>
      <c r="C567" s="447"/>
      <c r="D567" s="431"/>
      <c r="E567" s="431"/>
      <c r="F567" s="431"/>
      <c r="G567" s="480"/>
      <c r="H567" s="436"/>
      <c r="I567" s="436"/>
      <c r="J567" s="436"/>
      <c r="K567" s="436"/>
      <c r="L567" s="436"/>
      <c r="M567" s="436"/>
      <c r="N567" s="436"/>
      <c r="O567" s="420"/>
      <c r="R567" s="5"/>
      <c r="S567" s="186"/>
      <c r="T567" s="16"/>
      <c r="U567" s="16"/>
      <c r="V567" s="16"/>
      <c r="W567" s="16"/>
    </row>
    <row r="568" spans="1:23" s="3" customFormat="1" ht="15" customHeight="1">
      <c r="A568" s="513"/>
      <c r="B568" s="29" t="s">
        <v>475</v>
      </c>
      <c r="C568" s="447"/>
      <c r="D568" s="431"/>
      <c r="E568" s="431"/>
      <c r="F568" s="431"/>
      <c r="G568" s="480"/>
      <c r="H568" s="436"/>
      <c r="I568" s="436"/>
      <c r="J568" s="436"/>
      <c r="K568" s="436"/>
      <c r="L568" s="436"/>
      <c r="M568" s="436"/>
      <c r="N568" s="436"/>
      <c r="O568" s="420"/>
      <c r="R568" s="5"/>
      <c r="S568" s="186"/>
      <c r="T568" s="16"/>
      <c r="U568" s="16"/>
      <c r="V568" s="16"/>
      <c r="W568" s="16"/>
    </row>
    <row r="569" spans="1:23" s="3" customFormat="1" ht="15" customHeight="1">
      <c r="A569" s="531"/>
      <c r="B569" s="81" t="s">
        <v>249</v>
      </c>
      <c r="C569" s="462"/>
      <c r="D569" s="445"/>
      <c r="E569" s="432"/>
      <c r="F569" s="445"/>
      <c r="G569" s="481"/>
      <c r="H569" s="437"/>
      <c r="I569" s="437"/>
      <c r="J569" s="437"/>
      <c r="K569" s="484"/>
      <c r="L569" s="484"/>
      <c r="M569" s="484"/>
      <c r="N569" s="484"/>
      <c r="O569" s="520"/>
      <c r="R569" s="5"/>
      <c r="S569" s="186"/>
      <c r="T569" s="16"/>
      <c r="U569" s="16"/>
      <c r="V569" s="16"/>
      <c r="W569" s="16"/>
    </row>
    <row r="570" spans="1:15" s="3" customFormat="1" ht="15" customHeight="1">
      <c r="A570" s="530">
        <v>344</v>
      </c>
      <c r="B570" s="79" t="s">
        <v>476</v>
      </c>
      <c r="C570" s="482" t="s">
        <v>22</v>
      </c>
      <c r="D570" s="433">
        <v>0.3</v>
      </c>
      <c r="E570" s="430">
        <v>0.2</v>
      </c>
      <c r="F570" s="433">
        <v>25</v>
      </c>
      <c r="G570" s="479">
        <v>103</v>
      </c>
      <c r="H570" s="438">
        <v>0.01</v>
      </c>
      <c r="I570" s="438">
        <v>3.3</v>
      </c>
      <c r="J570" s="438"/>
      <c r="K570" s="438">
        <v>0.1</v>
      </c>
      <c r="L570" s="438">
        <v>11</v>
      </c>
      <c r="M570" s="438">
        <v>7</v>
      </c>
      <c r="N570" s="438">
        <v>5</v>
      </c>
      <c r="O570" s="529">
        <v>1.2</v>
      </c>
    </row>
    <row r="571" spans="1:15" s="3" customFormat="1" ht="15" customHeight="1">
      <c r="A571" s="513"/>
      <c r="B571" s="29" t="s">
        <v>182</v>
      </c>
      <c r="C571" s="447"/>
      <c r="D571" s="431"/>
      <c r="E571" s="431"/>
      <c r="F571" s="431"/>
      <c r="G571" s="480"/>
      <c r="H571" s="436"/>
      <c r="I571" s="436"/>
      <c r="J571" s="436"/>
      <c r="K571" s="436"/>
      <c r="L571" s="436"/>
      <c r="M571" s="436"/>
      <c r="N571" s="436"/>
      <c r="O571" s="420"/>
    </row>
    <row r="572" spans="1:15" s="3" customFormat="1" ht="15" customHeight="1">
      <c r="A572" s="513"/>
      <c r="B572" s="81" t="s">
        <v>181</v>
      </c>
      <c r="C572" s="447"/>
      <c r="D572" s="431"/>
      <c r="E572" s="431"/>
      <c r="F572" s="431"/>
      <c r="G572" s="480"/>
      <c r="H572" s="436"/>
      <c r="I572" s="436"/>
      <c r="J572" s="436"/>
      <c r="K572" s="436"/>
      <c r="L572" s="436"/>
      <c r="M572" s="436"/>
      <c r="N572" s="436"/>
      <c r="O572" s="420"/>
    </row>
    <row r="573" spans="1:15" s="3" customFormat="1" ht="15" customHeight="1">
      <c r="A573" s="514"/>
      <c r="B573" s="81" t="s">
        <v>183</v>
      </c>
      <c r="C573" s="462"/>
      <c r="D573" s="445"/>
      <c r="E573" s="445"/>
      <c r="F573" s="445"/>
      <c r="G573" s="481"/>
      <c r="H573" s="484"/>
      <c r="I573" s="484"/>
      <c r="J573" s="484"/>
      <c r="K573" s="484"/>
      <c r="L573" s="484"/>
      <c r="M573" s="484"/>
      <c r="N573" s="484"/>
      <c r="O573" s="521"/>
    </row>
    <row r="574" spans="1:15" s="3" customFormat="1" ht="15" customHeight="1">
      <c r="A574" s="267" t="s">
        <v>635</v>
      </c>
      <c r="B574" s="80" t="s">
        <v>99</v>
      </c>
      <c r="C574" s="48" t="s">
        <v>129</v>
      </c>
      <c r="D574" s="49">
        <v>2.28</v>
      </c>
      <c r="E574" s="49">
        <v>0.24</v>
      </c>
      <c r="F574" s="49">
        <v>14.76</v>
      </c>
      <c r="G574" s="50">
        <v>70.5</v>
      </c>
      <c r="H574" s="57">
        <v>0.03</v>
      </c>
      <c r="I574" s="57"/>
      <c r="J574" s="57"/>
      <c r="K574" s="58">
        <v>0.33</v>
      </c>
      <c r="L574" s="57">
        <v>6</v>
      </c>
      <c r="M574" s="58">
        <v>19.5</v>
      </c>
      <c r="N574" s="57">
        <v>4.2</v>
      </c>
      <c r="O574" s="73">
        <v>0.33</v>
      </c>
    </row>
    <row r="575" spans="1:15" s="3" customFormat="1" ht="15" customHeight="1">
      <c r="A575" s="273" t="s">
        <v>635</v>
      </c>
      <c r="B575" s="29" t="s">
        <v>126</v>
      </c>
      <c r="C575" s="39" t="s">
        <v>186</v>
      </c>
      <c r="D575" s="35">
        <v>1.52</v>
      </c>
      <c r="E575" s="35">
        <v>0.16</v>
      </c>
      <c r="F575" s="35">
        <v>9.84</v>
      </c>
      <c r="G575" s="36">
        <v>47</v>
      </c>
      <c r="H575" s="38">
        <v>0.02</v>
      </c>
      <c r="I575" s="38"/>
      <c r="J575" s="38"/>
      <c r="K575" s="38">
        <v>0.22</v>
      </c>
      <c r="L575" s="38">
        <v>4</v>
      </c>
      <c r="M575" s="38">
        <v>13</v>
      </c>
      <c r="N575" s="38">
        <v>2.8</v>
      </c>
      <c r="O575" s="99">
        <v>0.22</v>
      </c>
    </row>
    <row r="576" spans="1:15" s="3" customFormat="1" ht="15" customHeight="1">
      <c r="A576" s="274">
        <v>388</v>
      </c>
      <c r="B576" s="29" t="s">
        <v>314</v>
      </c>
      <c r="C576" s="39" t="s">
        <v>22</v>
      </c>
      <c r="D576" s="35">
        <v>3</v>
      </c>
      <c r="E576" s="35">
        <v>1</v>
      </c>
      <c r="F576" s="35">
        <v>42</v>
      </c>
      <c r="G576" s="36">
        <v>192</v>
      </c>
      <c r="H576" s="37">
        <v>0.08</v>
      </c>
      <c r="I576" s="37">
        <v>20</v>
      </c>
      <c r="J576" s="37"/>
      <c r="K576" s="37">
        <v>0.8</v>
      </c>
      <c r="L576" s="37">
        <v>16</v>
      </c>
      <c r="M576" s="38">
        <v>56</v>
      </c>
      <c r="N576" s="37">
        <v>84</v>
      </c>
      <c r="O576" s="83">
        <v>1.2</v>
      </c>
    </row>
    <row r="577" spans="1:15" s="3" customFormat="1" ht="15" customHeight="1">
      <c r="A577" s="273"/>
      <c r="B577" s="29"/>
      <c r="C577" s="39"/>
      <c r="D577" s="35"/>
      <c r="E577" s="35"/>
      <c r="F577" s="35"/>
      <c r="G577" s="36"/>
      <c r="H577" s="37"/>
      <c r="I577" s="37"/>
      <c r="J577" s="37"/>
      <c r="K577" s="37"/>
      <c r="L577" s="37"/>
      <c r="M577" s="38"/>
      <c r="N577" s="37"/>
      <c r="O577" s="83"/>
    </row>
    <row r="578" spans="1:15" s="3" customFormat="1" ht="15" customHeight="1">
      <c r="A578" s="273"/>
      <c r="B578" s="25" t="s">
        <v>23</v>
      </c>
      <c r="C578" s="39"/>
      <c r="D578" s="40">
        <f aca="true" t="shared" si="29" ref="D578:O578">SUM(D564:D576)</f>
        <v>12.649999999999999</v>
      </c>
      <c r="E578" s="40">
        <f t="shared" si="29"/>
        <v>12.06</v>
      </c>
      <c r="F578" s="40">
        <f t="shared" si="29"/>
        <v>115.57</v>
      </c>
      <c r="G578" s="40">
        <f t="shared" si="29"/>
        <v>625.5</v>
      </c>
      <c r="H578" s="40">
        <f t="shared" si="29"/>
        <v>0.31</v>
      </c>
      <c r="I578" s="40">
        <f t="shared" si="29"/>
        <v>24.22</v>
      </c>
      <c r="J578" s="40">
        <f t="shared" si="29"/>
        <v>0.05</v>
      </c>
      <c r="K578" s="40">
        <f t="shared" si="29"/>
        <v>1.48</v>
      </c>
      <c r="L578" s="40">
        <f t="shared" si="29"/>
        <v>142.93</v>
      </c>
      <c r="M578" s="40">
        <f t="shared" si="29"/>
        <v>266.34000000000003</v>
      </c>
      <c r="N578" s="40">
        <f t="shared" si="29"/>
        <v>147.57</v>
      </c>
      <c r="O578" s="40">
        <f t="shared" si="29"/>
        <v>4.2</v>
      </c>
    </row>
    <row r="579" spans="1:15" s="3" customFormat="1" ht="15" customHeight="1">
      <c r="A579" s="273"/>
      <c r="B579" s="25"/>
      <c r="C579" s="39"/>
      <c r="D579" s="40"/>
      <c r="E579" s="40"/>
      <c r="F579" s="40"/>
      <c r="G579" s="41"/>
      <c r="H579" s="40"/>
      <c r="I579" s="40"/>
      <c r="J579" s="40"/>
      <c r="K579" s="111"/>
      <c r="L579" s="40"/>
      <c r="M579" s="111"/>
      <c r="N579" s="40"/>
      <c r="O579" s="75"/>
    </row>
    <row r="580" spans="1:15" s="3" customFormat="1" ht="15" customHeight="1">
      <c r="A580" s="273"/>
      <c r="B580" s="25"/>
      <c r="C580" s="39"/>
      <c r="D580" s="40"/>
      <c r="E580" s="40"/>
      <c r="F580" s="40"/>
      <c r="G580" s="41"/>
      <c r="H580" s="40"/>
      <c r="I580" s="40"/>
      <c r="J580" s="40"/>
      <c r="K580" s="111"/>
      <c r="L580" s="40"/>
      <c r="M580" s="111"/>
      <c r="N580" s="40"/>
      <c r="O580" s="75"/>
    </row>
    <row r="581" spans="1:15" s="3" customFormat="1" ht="15" customHeight="1">
      <c r="A581" s="285"/>
      <c r="B581" s="25" t="s">
        <v>47</v>
      </c>
      <c r="C581" s="39"/>
      <c r="D581" s="35"/>
      <c r="E581" s="35"/>
      <c r="F581" s="35"/>
      <c r="G581" s="36"/>
      <c r="H581" s="37"/>
      <c r="I581" s="37"/>
      <c r="J581" s="37"/>
      <c r="K581" s="38"/>
      <c r="L581" s="37"/>
      <c r="M581" s="38"/>
      <c r="N581" s="37"/>
      <c r="O581" s="74"/>
    </row>
    <row r="582" spans="1:15" s="3" customFormat="1" ht="15" customHeight="1">
      <c r="A582" s="286"/>
      <c r="B582" s="25"/>
      <c r="C582" s="51"/>
      <c r="D582" s="52"/>
      <c r="E582" s="52"/>
      <c r="F582" s="52"/>
      <c r="G582" s="53"/>
      <c r="H582" s="71"/>
      <c r="I582" s="71"/>
      <c r="J582" s="71"/>
      <c r="K582" s="72"/>
      <c r="L582" s="71"/>
      <c r="M582" s="72"/>
      <c r="N582" s="71"/>
      <c r="O582" s="83"/>
    </row>
    <row r="583" spans="1:15" s="3" customFormat="1" ht="15" customHeight="1">
      <c r="A583" s="473">
        <v>88</v>
      </c>
      <c r="B583" s="29" t="s">
        <v>217</v>
      </c>
      <c r="C583" s="446" t="s">
        <v>558</v>
      </c>
      <c r="D583" s="430">
        <v>2.01</v>
      </c>
      <c r="E583" s="430">
        <v>6.48</v>
      </c>
      <c r="F583" s="430">
        <v>8.14</v>
      </c>
      <c r="G583" s="485">
        <v>99</v>
      </c>
      <c r="H583" s="435">
        <v>0.06</v>
      </c>
      <c r="I583" s="435">
        <v>18.52</v>
      </c>
      <c r="J583" s="435">
        <v>0.01</v>
      </c>
      <c r="K583" s="435">
        <v>2.41</v>
      </c>
      <c r="L583" s="435">
        <v>42.8</v>
      </c>
      <c r="M583" s="435">
        <v>53.6</v>
      </c>
      <c r="N583" s="435">
        <v>23.15</v>
      </c>
      <c r="O583" s="419">
        <v>0.82</v>
      </c>
    </row>
    <row r="584" spans="1:15" s="3" customFormat="1" ht="15" customHeight="1">
      <c r="A584" s="513"/>
      <c r="B584" s="29" t="s">
        <v>73</v>
      </c>
      <c r="C584" s="447"/>
      <c r="D584" s="431"/>
      <c r="E584" s="431"/>
      <c r="F584" s="431"/>
      <c r="G584" s="480"/>
      <c r="H584" s="436"/>
      <c r="I584" s="436"/>
      <c r="J584" s="436"/>
      <c r="K584" s="436"/>
      <c r="L584" s="436"/>
      <c r="M584" s="436"/>
      <c r="N584" s="436"/>
      <c r="O584" s="420"/>
    </row>
    <row r="585" spans="1:15" s="3" customFormat="1" ht="15" customHeight="1">
      <c r="A585" s="513"/>
      <c r="B585" s="29" t="s">
        <v>124</v>
      </c>
      <c r="C585" s="447"/>
      <c r="D585" s="431"/>
      <c r="E585" s="431"/>
      <c r="F585" s="431"/>
      <c r="G585" s="480"/>
      <c r="H585" s="436"/>
      <c r="I585" s="436"/>
      <c r="J585" s="436"/>
      <c r="K585" s="436"/>
      <c r="L585" s="436"/>
      <c r="M585" s="436"/>
      <c r="N585" s="436"/>
      <c r="O585" s="420"/>
    </row>
    <row r="586" spans="1:15" s="3" customFormat="1" ht="15" customHeight="1">
      <c r="A586" s="513"/>
      <c r="B586" s="29" t="s">
        <v>213</v>
      </c>
      <c r="C586" s="447"/>
      <c r="D586" s="431"/>
      <c r="E586" s="431"/>
      <c r="F586" s="431"/>
      <c r="G586" s="480"/>
      <c r="H586" s="436"/>
      <c r="I586" s="436"/>
      <c r="J586" s="436"/>
      <c r="K586" s="436"/>
      <c r="L586" s="436"/>
      <c r="M586" s="436"/>
      <c r="N586" s="436"/>
      <c r="O586" s="420"/>
    </row>
    <row r="587" spans="1:23" s="3" customFormat="1" ht="15" customHeight="1">
      <c r="A587" s="513"/>
      <c r="B587" s="29" t="s">
        <v>101</v>
      </c>
      <c r="C587" s="447"/>
      <c r="D587" s="431"/>
      <c r="E587" s="431"/>
      <c r="F587" s="431"/>
      <c r="G587" s="480"/>
      <c r="H587" s="436"/>
      <c r="I587" s="436"/>
      <c r="J587" s="436"/>
      <c r="K587" s="436"/>
      <c r="L587" s="436"/>
      <c r="M587" s="436"/>
      <c r="N587" s="436"/>
      <c r="O587" s="420"/>
      <c r="Q587" s="5"/>
      <c r="R587" s="5"/>
      <c r="S587" s="5"/>
      <c r="T587" s="5"/>
      <c r="U587" s="5"/>
      <c r="V587" s="5"/>
      <c r="W587" s="5"/>
    </row>
    <row r="588" spans="1:23" s="3" customFormat="1" ht="15" customHeight="1">
      <c r="A588" s="513"/>
      <c r="B588" s="29" t="s">
        <v>208</v>
      </c>
      <c r="C588" s="447"/>
      <c r="D588" s="431"/>
      <c r="E588" s="431"/>
      <c r="F588" s="431"/>
      <c r="G588" s="480"/>
      <c r="H588" s="436"/>
      <c r="I588" s="436"/>
      <c r="J588" s="436"/>
      <c r="K588" s="436"/>
      <c r="L588" s="436"/>
      <c r="M588" s="436"/>
      <c r="N588" s="436"/>
      <c r="O588" s="420"/>
      <c r="Q588" s="5"/>
      <c r="R588" s="5"/>
      <c r="S588" s="5"/>
      <c r="T588" s="5"/>
      <c r="U588" s="5"/>
      <c r="V588" s="5"/>
      <c r="W588" s="5"/>
    </row>
    <row r="589" spans="1:23" s="3" customFormat="1" ht="15" customHeight="1">
      <c r="A589" s="513"/>
      <c r="B589" s="29" t="s">
        <v>141</v>
      </c>
      <c r="C589" s="447"/>
      <c r="D589" s="431"/>
      <c r="E589" s="431"/>
      <c r="F589" s="431"/>
      <c r="G589" s="480"/>
      <c r="H589" s="436"/>
      <c r="I589" s="436"/>
      <c r="J589" s="436"/>
      <c r="K589" s="436"/>
      <c r="L589" s="436"/>
      <c r="M589" s="436"/>
      <c r="N589" s="436"/>
      <c r="O589" s="420"/>
      <c r="Q589" s="5"/>
      <c r="R589" s="5"/>
      <c r="S589" s="186"/>
      <c r="T589" s="5"/>
      <c r="U589" s="5"/>
      <c r="V589" s="5"/>
      <c r="W589" s="5"/>
    </row>
    <row r="590" spans="1:23" s="3" customFormat="1" ht="15" customHeight="1">
      <c r="A590" s="514"/>
      <c r="B590" s="29" t="s">
        <v>303</v>
      </c>
      <c r="C590" s="448"/>
      <c r="D590" s="432"/>
      <c r="E590" s="432"/>
      <c r="F590" s="432"/>
      <c r="G590" s="486"/>
      <c r="H590" s="437"/>
      <c r="I590" s="437"/>
      <c r="J590" s="437"/>
      <c r="K590" s="437"/>
      <c r="L590" s="437"/>
      <c r="M590" s="437"/>
      <c r="N590" s="437"/>
      <c r="O590" s="520"/>
      <c r="Q590" s="5"/>
      <c r="R590" s="5"/>
      <c r="S590" s="186"/>
      <c r="T590" s="16"/>
      <c r="U590" s="16"/>
      <c r="V590" s="16"/>
      <c r="W590" s="5"/>
    </row>
    <row r="591" spans="1:23" s="3" customFormat="1" ht="15" customHeight="1">
      <c r="A591" s="468">
        <v>202</v>
      </c>
      <c r="B591" s="95" t="s">
        <v>209</v>
      </c>
      <c r="C591" s="465" t="s">
        <v>27</v>
      </c>
      <c r="D591" s="430">
        <v>5.48</v>
      </c>
      <c r="E591" s="430">
        <v>4.98</v>
      </c>
      <c r="F591" s="430">
        <v>34.88</v>
      </c>
      <c r="G591" s="485">
        <v>212</v>
      </c>
      <c r="H591" s="435">
        <v>0.12</v>
      </c>
      <c r="I591" s="435"/>
      <c r="J591" s="435">
        <v>0.03</v>
      </c>
      <c r="K591" s="435">
        <v>0.02</v>
      </c>
      <c r="L591" s="435">
        <v>40.95</v>
      </c>
      <c r="M591" s="435">
        <v>60.06</v>
      </c>
      <c r="N591" s="435">
        <v>24.59</v>
      </c>
      <c r="O591" s="419">
        <v>0.99</v>
      </c>
      <c r="Q591" s="5"/>
      <c r="R591" s="5"/>
      <c r="S591" s="186"/>
      <c r="T591" s="16"/>
      <c r="U591" s="16"/>
      <c r="V591" s="16"/>
      <c r="W591" s="5"/>
    </row>
    <row r="592" spans="1:23" s="3" customFormat="1" ht="15" customHeight="1">
      <c r="A592" s="463"/>
      <c r="B592" s="95" t="s">
        <v>236</v>
      </c>
      <c r="C592" s="466"/>
      <c r="D592" s="431"/>
      <c r="E592" s="431"/>
      <c r="F592" s="431"/>
      <c r="G592" s="480"/>
      <c r="H592" s="436"/>
      <c r="I592" s="436"/>
      <c r="J592" s="436"/>
      <c r="K592" s="436"/>
      <c r="L592" s="436"/>
      <c r="M592" s="436"/>
      <c r="N592" s="436"/>
      <c r="O592" s="420"/>
      <c r="Q592" s="5"/>
      <c r="R592" s="5"/>
      <c r="S592" s="186"/>
      <c r="T592" s="16"/>
      <c r="U592" s="16"/>
      <c r="V592" s="16"/>
      <c r="W592" s="5"/>
    </row>
    <row r="593" spans="1:23" s="3" customFormat="1" ht="15" customHeight="1">
      <c r="A593" s="463"/>
      <c r="B593" s="95" t="s">
        <v>220</v>
      </c>
      <c r="C593" s="466"/>
      <c r="D593" s="431"/>
      <c r="E593" s="431"/>
      <c r="F593" s="431"/>
      <c r="G593" s="480"/>
      <c r="H593" s="436"/>
      <c r="I593" s="436"/>
      <c r="J593" s="436"/>
      <c r="K593" s="436"/>
      <c r="L593" s="436"/>
      <c r="M593" s="436"/>
      <c r="N593" s="436"/>
      <c r="O593" s="420"/>
      <c r="Q593" s="5"/>
      <c r="R593" s="5"/>
      <c r="S593" s="186"/>
      <c r="T593" s="16"/>
      <c r="U593" s="16"/>
      <c r="V593" s="16"/>
      <c r="W593" s="5"/>
    </row>
    <row r="594" spans="1:23" s="3" customFormat="1" ht="15" customHeight="1">
      <c r="A594" s="464"/>
      <c r="B594" s="95" t="s">
        <v>221</v>
      </c>
      <c r="C594" s="467"/>
      <c r="D594" s="445"/>
      <c r="E594" s="445"/>
      <c r="F594" s="445"/>
      <c r="G594" s="481"/>
      <c r="H594" s="484"/>
      <c r="I594" s="484"/>
      <c r="J594" s="484"/>
      <c r="K594" s="484"/>
      <c r="L594" s="484"/>
      <c r="M594" s="484"/>
      <c r="N594" s="484"/>
      <c r="O594" s="521"/>
      <c r="Q594" s="5"/>
      <c r="R594" s="5"/>
      <c r="S594" s="186"/>
      <c r="T594" s="16"/>
      <c r="U594" s="16"/>
      <c r="V594" s="16"/>
      <c r="W594" s="5"/>
    </row>
    <row r="595" spans="1:23" s="3" customFormat="1" ht="15" customHeight="1">
      <c r="A595" s="468">
        <v>288</v>
      </c>
      <c r="B595" s="95" t="s">
        <v>60</v>
      </c>
      <c r="C595" s="456" t="s">
        <v>45</v>
      </c>
      <c r="D595" s="449">
        <v>30.56</v>
      </c>
      <c r="E595" s="449">
        <v>11.8</v>
      </c>
      <c r="F595" s="449">
        <v>1.12</v>
      </c>
      <c r="G595" s="505">
        <v>234</v>
      </c>
      <c r="H595" s="449">
        <v>0.1</v>
      </c>
      <c r="I595" s="449">
        <v>0.3</v>
      </c>
      <c r="J595" s="449">
        <v>0.1</v>
      </c>
      <c r="K595" s="449"/>
      <c r="L595" s="449">
        <v>31.26</v>
      </c>
      <c r="M595" s="449">
        <v>275.34</v>
      </c>
      <c r="N595" s="449">
        <v>30.92</v>
      </c>
      <c r="O595" s="449">
        <v>2.36</v>
      </c>
      <c r="Q595" s="5"/>
      <c r="R595" s="5"/>
      <c r="S595" s="186"/>
      <c r="T595" s="16"/>
      <c r="U595" s="16"/>
      <c r="V595" s="16"/>
      <c r="W595" s="5"/>
    </row>
    <row r="596" spans="1:23" s="3" customFormat="1" ht="15" customHeight="1">
      <c r="A596" s="463"/>
      <c r="B596" s="95" t="s">
        <v>237</v>
      </c>
      <c r="C596" s="457"/>
      <c r="D596" s="440"/>
      <c r="E596" s="440"/>
      <c r="F596" s="440"/>
      <c r="G596" s="506"/>
      <c r="H596" s="440"/>
      <c r="I596" s="440"/>
      <c r="J596" s="440"/>
      <c r="K596" s="440"/>
      <c r="L596" s="440"/>
      <c r="M596" s="440"/>
      <c r="N596" s="440"/>
      <c r="O596" s="440"/>
      <c r="Q596" s="5"/>
      <c r="R596" s="5"/>
      <c r="S596" s="186"/>
      <c r="T596" s="16"/>
      <c r="U596" s="16"/>
      <c r="V596" s="16"/>
      <c r="W596" s="5"/>
    </row>
    <row r="597" spans="1:23" s="3" customFormat="1" ht="15" customHeight="1">
      <c r="A597" s="463"/>
      <c r="B597" s="95" t="s">
        <v>238</v>
      </c>
      <c r="C597" s="457"/>
      <c r="D597" s="440"/>
      <c r="E597" s="440"/>
      <c r="F597" s="440"/>
      <c r="G597" s="506"/>
      <c r="H597" s="440"/>
      <c r="I597" s="440"/>
      <c r="J597" s="440"/>
      <c r="K597" s="440"/>
      <c r="L597" s="440"/>
      <c r="M597" s="440"/>
      <c r="N597" s="440"/>
      <c r="O597" s="440"/>
      <c r="Q597" s="5"/>
      <c r="R597" s="5"/>
      <c r="S597" s="186"/>
      <c r="T597" s="16"/>
      <c r="U597" s="16"/>
      <c r="V597" s="16"/>
      <c r="W597" s="5"/>
    </row>
    <row r="598" spans="1:24" s="3" customFormat="1" ht="15" customHeight="1">
      <c r="A598" s="464"/>
      <c r="B598" s="95" t="s">
        <v>239</v>
      </c>
      <c r="C598" s="471"/>
      <c r="D598" s="450"/>
      <c r="E598" s="450"/>
      <c r="F598" s="450"/>
      <c r="G598" s="542"/>
      <c r="H598" s="450"/>
      <c r="I598" s="450"/>
      <c r="J598" s="441"/>
      <c r="K598" s="450"/>
      <c r="L598" s="441"/>
      <c r="M598" s="450"/>
      <c r="N598" s="441"/>
      <c r="O598" s="450"/>
      <c r="Q598" s="5"/>
      <c r="R598" s="5"/>
      <c r="S598" s="186"/>
      <c r="T598" s="322"/>
      <c r="U598" s="322"/>
      <c r="V598" s="322"/>
      <c r="W598" s="5"/>
      <c r="X598" s="5"/>
    </row>
    <row r="599" spans="1:23" s="3" customFormat="1" ht="15" customHeight="1">
      <c r="A599" s="473">
        <v>61</v>
      </c>
      <c r="B599" s="29" t="s">
        <v>61</v>
      </c>
      <c r="C599" s="446" t="s">
        <v>29</v>
      </c>
      <c r="D599" s="430">
        <v>0.87</v>
      </c>
      <c r="E599" s="430">
        <v>0.08</v>
      </c>
      <c r="F599" s="430">
        <v>9.13</v>
      </c>
      <c r="G599" s="485">
        <v>40</v>
      </c>
      <c r="H599" s="435">
        <v>0.03</v>
      </c>
      <c r="I599" s="435">
        <v>6.17</v>
      </c>
      <c r="J599" s="435"/>
      <c r="K599" s="435">
        <v>3.51</v>
      </c>
      <c r="L599" s="435">
        <v>33.39</v>
      </c>
      <c r="M599" s="435">
        <v>31.3</v>
      </c>
      <c r="N599" s="435">
        <v>22.29</v>
      </c>
      <c r="O599" s="419">
        <v>0.71</v>
      </c>
      <c r="Q599" s="5"/>
      <c r="R599" s="5"/>
      <c r="S599" s="186"/>
      <c r="T599" s="16"/>
      <c r="U599" s="16"/>
      <c r="V599" s="16"/>
      <c r="W599" s="16"/>
    </row>
    <row r="600" spans="1:23" s="3" customFormat="1" ht="15" customHeight="1">
      <c r="A600" s="474"/>
      <c r="B600" s="29" t="s">
        <v>552</v>
      </c>
      <c r="C600" s="447"/>
      <c r="D600" s="431"/>
      <c r="E600" s="431"/>
      <c r="F600" s="431"/>
      <c r="G600" s="480"/>
      <c r="H600" s="436"/>
      <c r="I600" s="436"/>
      <c r="J600" s="436"/>
      <c r="K600" s="436"/>
      <c r="L600" s="436"/>
      <c r="M600" s="436"/>
      <c r="N600" s="436"/>
      <c r="O600" s="420"/>
      <c r="Q600" s="5"/>
      <c r="R600" s="5"/>
      <c r="S600" s="186"/>
      <c r="T600" s="16"/>
      <c r="U600" s="16"/>
      <c r="V600" s="16"/>
      <c r="W600" s="16"/>
    </row>
    <row r="601" spans="1:23" s="3" customFormat="1" ht="15" customHeight="1">
      <c r="A601" s="474"/>
      <c r="B601" s="29" t="s">
        <v>553</v>
      </c>
      <c r="C601" s="447"/>
      <c r="D601" s="431"/>
      <c r="E601" s="431"/>
      <c r="F601" s="431"/>
      <c r="G601" s="480"/>
      <c r="H601" s="436"/>
      <c r="I601" s="436"/>
      <c r="J601" s="436"/>
      <c r="K601" s="436"/>
      <c r="L601" s="436"/>
      <c r="M601" s="436"/>
      <c r="N601" s="436"/>
      <c r="O601" s="420"/>
      <c r="Q601" s="5"/>
      <c r="R601" s="5"/>
      <c r="S601" s="186"/>
      <c r="T601" s="16"/>
      <c r="U601" s="16"/>
      <c r="V601" s="16"/>
      <c r="W601" s="330"/>
    </row>
    <row r="602" spans="1:23" s="3" customFormat="1" ht="15" customHeight="1">
      <c r="A602" s="474"/>
      <c r="B602" s="29" t="s">
        <v>554</v>
      </c>
      <c r="C602" s="447"/>
      <c r="D602" s="431"/>
      <c r="E602" s="431"/>
      <c r="F602" s="431"/>
      <c r="G602" s="480"/>
      <c r="H602" s="436"/>
      <c r="I602" s="436"/>
      <c r="J602" s="436"/>
      <c r="K602" s="436"/>
      <c r="L602" s="436"/>
      <c r="M602" s="436"/>
      <c r="N602" s="436"/>
      <c r="O602" s="420"/>
      <c r="Q602" s="5"/>
      <c r="R602" s="5"/>
      <c r="S602" s="186"/>
      <c r="T602" s="16"/>
      <c r="U602" s="12"/>
      <c r="V602" s="16"/>
      <c r="W602" s="330"/>
    </row>
    <row r="603" spans="1:23" s="3" customFormat="1" ht="15" customHeight="1">
      <c r="A603" s="474"/>
      <c r="B603" s="29" t="s">
        <v>555</v>
      </c>
      <c r="C603" s="447"/>
      <c r="D603" s="431"/>
      <c r="E603" s="431"/>
      <c r="F603" s="431"/>
      <c r="G603" s="480"/>
      <c r="H603" s="436"/>
      <c r="I603" s="436"/>
      <c r="J603" s="436"/>
      <c r="K603" s="436"/>
      <c r="L603" s="436"/>
      <c r="M603" s="436"/>
      <c r="N603" s="436"/>
      <c r="O603" s="420"/>
      <c r="Q603" s="5"/>
      <c r="R603" s="5"/>
      <c r="S603" s="186"/>
      <c r="T603" s="16"/>
      <c r="U603" s="12"/>
      <c r="V603" s="16"/>
      <c r="W603" s="330"/>
    </row>
    <row r="604" spans="1:23" s="3" customFormat="1" ht="15" customHeight="1">
      <c r="A604" s="475"/>
      <c r="B604" s="29" t="s">
        <v>556</v>
      </c>
      <c r="C604" s="462"/>
      <c r="D604" s="445"/>
      <c r="E604" s="445"/>
      <c r="F604" s="445"/>
      <c r="G604" s="481"/>
      <c r="H604" s="484"/>
      <c r="I604" s="484"/>
      <c r="J604" s="484"/>
      <c r="K604" s="484"/>
      <c r="L604" s="484"/>
      <c r="M604" s="484"/>
      <c r="N604" s="484"/>
      <c r="O604" s="521"/>
      <c r="Q604" s="5"/>
      <c r="R604" s="5"/>
      <c r="S604" s="186"/>
      <c r="T604" s="16"/>
      <c r="U604" s="12"/>
      <c r="V604" s="16"/>
      <c r="W604" s="330"/>
    </row>
    <row r="605" spans="1:23" s="3" customFormat="1" ht="15" customHeight="1">
      <c r="A605" s="453">
        <v>377</v>
      </c>
      <c r="B605" s="95" t="s">
        <v>533</v>
      </c>
      <c r="C605" s="456" t="s">
        <v>22</v>
      </c>
      <c r="D605" s="449">
        <v>0.5</v>
      </c>
      <c r="E605" s="449"/>
      <c r="F605" s="449">
        <v>27</v>
      </c>
      <c r="G605" s="505">
        <v>110</v>
      </c>
      <c r="H605" s="488">
        <v>0.01</v>
      </c>
      <c r="I605" s="488">
        <v>0.5</v>
      </c>
      <c r="J605" s="488"/>
      <c r="K605" s="488"/>
      <c r="L605" s="488">
        <v>28</v>
      </c>
      <c r="M605" s="488">
        <v>19</v>
      </c>
      <c r="N605" s="488">
        <v>7</v>
      </c>
      <c r="O605" s="488">
        <v>1.5</v>
      </c>
      <c r="Q605" s="5"/>
      <c r="R605" s="5"/>
      <c r="S605" s="186"/>
      <c r="T605" s="16"/>
      <c r="U605" s="12"/>
      <c r="V605" s="16"/>
      <c r="W605" s="330"/>
    </row>
    <row r="606" spans="1:23" s="3" customFormat="1" ht="15" customHeight="1">
      <c r="A606" s="463"/>
      <c r="B606" s="95" t="s">
        <v>534</v>
      </c>
      <c r="C606" s="457"/>
      <c r="D606" s="440"/>
      <c r="E606" s="440"/>
      <c r="F606" s="440"/>
      <c r="G606" s="506"/>
      <c r="H606" s="489"/>
      <c r="I606" s="489"/>
      <c r="J606" s="489"/>
      <c r="K606" s="489"/>
      <c r="L606" s="489"/>
      <c r="M606" s="489"/>
      <c r="N606" s="489"/>
      <c r="O606" s="489"/>
      <c r="Q606" s="5"/>
      <c r="R606" s="5"/>
      <c r="S606" s="186"/>
      <c r="T606" s="16"/>
      <c r="U606" s="12"/>
      <c r="V606" s="13"/>
      <c r="W606" s="12"/>
    </row>
    <row r="607" spans="1:23" s="3" customFormat="1" ht="15" customHeight="1">
      <c r="A607" s="463"/>
      <c r="B607" s="95" t="s">
        <v>535</v>
      </c>
      <c r="C607" s="457"/>
      <c r="D607" s="440"/>
      <c r="E607" s="440"/>
      <c r="F607" s="440"/>
      <c r="G607" s="506"/>
      <c r="H607" s="489"/>
      <c r="I607" s="489"/>
      <c r="J607" s="489"/>
      <c r="K607" s="489"/>
      <c r="L607" s="489"/>
      <c r="M607" s="489"/>
      <c r="N607" s="489"/>
      <c r="O607" s="489"/>
      <c r="Q607" s="5"/>
      <c r="R607" s="5"/>
      <c r="S607" s="186"/>
      <c r="T607" s="16"/>
      <c r="U607" s="12"/>
      <c r="V607" s="13"/>
      <c r="W607" s="12"/>
    </row>
    <row r="608" spans="1:23" s="3" customFormat="1" ht="15" customHeight="1">
      <c r="A608" s="464"/>
      <c r="B608" s="95"/>
      <c r="C608" s="471"/>
      <c r="D608" s="441"/>
      <c r="E608" s="441"/>
      <c r="F608" s="441"/>
      <c r="G608" s="542"/>
      <c r="H608" s="490"/>
      <c r="I608" s="490"/>
      <c r="J608" s="490"/>
      <c r="K608" s="490"/>
      <c r="L608" s="490"/>
      <c r="M608" s="490"/>
      <c r="N608" s="490"/>
      <c r="O608" s="490"/>
      <c r="Q608" s="5"/>
      <c r="R608" s="5"/>
      <c r="S608" s="186"/>
      <c r="T608" s="16"/>
      <c r="U608" s="12"/>
      <c r="V608" s="13"/>
      <c r="W608" s="12"/>
    </row>
    <row r="609" spans="1:23" s="3" customFormat="1" ht="15" customHeight="1">
      <c r="A609" s="303" t="s">
        <v>635</v>
      </c>
      <c r="B609" s="104" t="s">
        <v>557</v>
      </c>
      <c r="C609" s="48" t="s">
        <v>470</v>
      </c>
      <c r="D609" s="49">
        <v>0.27</v>
      </c>
      <c r="E609" s="49"/>
      <c r="F609" s="49">
        <v>31.2</v>
      </c>
      <c r="G609" s="178">
        <v>157</v>
      </c>
      <c r="H609" s="49">
        <v>31.2</v>
      </c>
      <c r="I609" s="49"/>
      <c r="J609" s="49"/>
      <c r="K609" s="178"/>
      <c r="L609" s="49">
        <v>0.78</v>
      </c>
      <c r="M609" s="178">
        <v>3.9</v>
      </c>
      <c r="N609" s="49">
        <v>2.6</v>
      </c>
      <c r="O609" s="302">
        <v>0.65</v>
      </c>
      <c r="Q609" s="5"/>
      <c r="R609" s="5"/>
      <c r="S609" s="186"/>
      <c r="T609" s="16"/>
      <c r="U609" s="12"/>
      <c r="V609" s="13"/>
      <c r="W609" s="12"/>
    </row>
    <row r="610" spans="1:23" s="3" customFormat="1" ht="15" customHeight="1">
      <c r="A610" s="174" t="s">
        <v>635</v>
      </c>
      <c r="B610" s="104" t="s">
        <v>99</v>
      </c>
      <c r="C610" s="48" t="s">
        <v>129</v>
      </c>
      <c r="D610" s="49">
        <v>2.28</v>
      </c>
      <c r="E610" s="49">
        <v>0.24</v>
      </c>
      <c r="F610" s="49">
        <v>14.76</v>
      </c>
      <c r="G610" s="50">
        <v>70.5</v>
      </c>
      <c r="H610" s="57">
        <v>0.03</v>
      </c>
      <c r="I610" s="57"/>
      <c r="J610" s="57"/>
      <c r="K610" s="58">
        <v>0.33</v>
      </c>
      <c r="L610" s="57">
        <v>6</v>
      </c>
      <c r="M610" s="58">
        <v>19.5</v>
      </c>
      <c r="N610" s="57">
        <v>4.2</v>
      </c>
      <c r="O610" s="73">
        <v>0.33</v>
      </c>
      <c r="Q610" s="5"/>
      <c r="R610" s="5"/>
      <c r="S610" s="186"/>
      <c r="T610" s="16"/>
      <c r="U610" s="12"/>
      <c r="V610" s="5"/>
      <c r="W610" s="5"/>
    </row>
    <row r="611" spans="1:23" s="3" customFormat="1" ht="15" customHeight="1">
      <c r="A611" s="174" t="s">
        <v>635</v>
      </c>
      <c r="B611" s="77" t="s">
        <v>126</v>
      </c>
      <c r="C611" s="39" t="s">
        <v>186</v>
      </c>
      <c r="D611" s="35">
        <v>1.52</v>
      </c>
      <c r="E611" s="35">
        <v>0.16</v>
      </c>
      <c r="F611" s="35">
        <v>9.84</v>
      </c>
      <c r="G611" s="36">
        <v>47</v>
      </c>
      <c r="H611" s="38">
        <v>0.02</v>
      </c>
      <c r="I611" s="38"/>
      <c r="J611" s="38"/>
      <c r="K611" s="38">
        <v>0.22</v>
      </c>
      <c r="L611" s="38">
        <v>4</v>
      </c>
      <c r="M611" s="38">
        <v>13</v>
      </c>
      <c r="N611" s="38">
        <v>2.8</v>
      </c>
      <c r="O611" s="99">
        <v>0.22</v>
      </c>
      <c r="Q611" s="5"/>
      <c r="R611" s="5"/>
      <c r="S611" s="186"/>
      <c r="T611" s="16"/>
      <c r="U611" s="12"/>
      <c r="V611" s="5"/>
      <c r="W611" s="5"/>
    </row>
    <row r="612" spans="1:23" s="3" customFormat="1" ht="15" customHeight="1">
      <c r="A612" s="267"/>
      <c r="B612" s="25" t="s">
        <v>23</v>
      </c>
      <c r="C612" s="39"/>
      <c r="D612" s="40">
        <f aca="true" t="shared" si="30" ref="D612:O612">SUM(D583:D611)</f>
        <v>43.49</v>
      </c>
      <c r="E612" s="40">
        <f t="shared" si="30"/>
        <v>23.74</v>
      </c>
      <c r="F612" s="40">
        <f t="shared" si="30"/>
        <v>136.07000000000002</v>
      </c>
      <c r="G612" s="40">
        <f t="shared" si="30"/>
        <v>969.5</v>
      </c>
      <c r="H612" s="40">
        <f t="shared" si="30"/>
        <v>31.57</v>
      </c>
      <c r="I612" s="40">
        <f t="shared" si="30"/>
        <v>25.490000000000002</v>
      </c>
      <c r="J612" s="40">
        <f t="shared" si="30"/>
        <v>0.14</v>
      </c>
      <c r="K612" s="40">
        <f t="shared" si="30"/>
        <v>6.489999999999999</v>
      </c>
      <c r="L612" s="40">
        <f t="shared" si="30"/>
        <v>187.18</v>
      </c>
      <c r="M612" s="40">
        <f t="shared" si="30"/>
        <v>475.7</v>
      </c>
      <c r="N612" s="40">
        <f t="shared" si="30"/>
        <v>117.54999999999998</v>
      </c>
      <c r="O612" s="40">
        <f t="shared" si="30"/>
        <v>7.58</v>
      </c>
      <c r="Q612" s="5"/>
      <c r="R612" s="5"/>
      <c r="S612" s="186"/>
      <c r="T612" s="16"/>
      <c r="U612" s="12"/>
      <c r="V612" s="5"/>
      <c r="W612" s="5"/>
    </row>
    <row r="613" spans="1:23" s="3" customFormat="1" ht="15" customHeight="1">
      <c r="A613" s="273"/>
      <c r="B613" s="25"/>
      <c r="C613" s="39"/>
      <c r="D613" s="40"/>
      <c r="E613" s="40"/>
      <c r="F613" s="40"/>
      <c r="G613" s="41"/>
      <c r="H613" s="40"/>
      <c r="I613" s="40"/>
      <c r="J613" s="40"/>
      <c r="K613" s="111"/>
      <c r="L613" s="40"/>
      <c r="M613" s="111"/>
      <c r="N613" s="40"/>
      <c r="O613" s="112"/>
      <c r="Q613" s="5"/>
      <c r="R613" s="5"/>
      <c r="S613" s="186"/>
      <c r="T613" s="16"/>
      <c r="U613" s="16"/>
      <c r="V613" s="16"/>
      <c r="W613" s="5"/>
    </row>
    <row r="614" spans="1:23" s="3" customFormat="1" ht="15" customHeight="1">
      <c r="A614" s="276"/>
      <c r="B614" s="106" t="s">
        <v>343</v>
      </c>
      <c r="C614" s="51"/>
      <c r="D614" s="66"/>
      <c r="E614" s="66"/>
      <c r="F614" s="66"/>
      <c r="G614" s="107"/>
      <c r="H614" s="66"/>
      <c r="I614" s="66"/>
      <c r="J614" s="66"/>
      <c r="K614" s="255"/>
      <c r="L614" s="66"/>
      <c r="M614" s="255"/>
      <c r="N614" s="66"/>
      <c r="O614" s="112"/>
      <c r="Q614" s="5"/>
      <c r="R614" s="5"/>
      <c r="S614" s="186"/>
      <c r="T614" s="16"/>
      <c r="U614" s="16"/>
      <c r="V614" s="16"/>
      <c r="W614" s="5"/>
    </row>
    <row r="615" spans="1:23" s="3" customFormat="1" ht="15" customHeight="1">
      <c r="A615" s="473">
        <v>412</v>
      </c>
      <c r="B615" s="29" t="s">
        <v>144</v>
      </c>
      <c r="C615" s="446" t="s">
        <v>45</v>
      </c>
      <c r="D615" s="430">
        <v>11.92</v>
      </c>
      <c r="E615" s="430">
        <v>10.63</v>
      </c>
      <c r="F615" s="430">
        <v>36.99</v>
      </c>
      <c r="G615" s="485">
        <v>296</v>
      </c>
      <c r="H615" s="435">
        <v>0.17</v>
      </c>
      <c r="I615" s="435">
        <v>18.29</v>
      </c>
      <c r="J615" s="435">
        <v>0.05</v>
      </c>
      <c r="K615" s="435">
        <v>0.38</v>
      </c>
      <c r="L615" s="435">
        <v>171.72</v>
      </c>
      <c r="M615" s="435">
        <v>181.15</v>
      </c>
      <c r="N615" s="435">
        <v>40.86</v>
      </c>
      <c r="O615" s="419">
        <v>1.94</v>
      </c>
      <c r="Q615" s="5"/>
      <c r="R615" s="5"/>
      <c r="S615" s="186"/>
      <c r="T615" s="16"/>
      <c r="U615" s="16"/>
      <c r="V615" s="16"/>
      <c r="W615" s="5"/>
    </row>
    <row r="616" spans="1:23" s="3" customFormat="1" ht="15" customHeight="1">
      <c r="A616" s="474"/>
      <c r="B616" s="29" t="s">
        <v>145</v>
      </c>
      <c r="C616" s="447"/>
      <c r="D616" s="431"/>
      <c r="E616" s="431"/>
      <c r="F616" s="431"/>
      <c r="G616" s="480"/>
      <c r="H616" s="436"/>
      <c r="I616" s="436"/>
      <c r="J616" s="436"/>
      <c r="K616" s="436"/>
      <c r="L616" s="436"/>
      <c r="M616" s="436"/>
      <c r="N616" s="436"/>
      <c r="O616" s="420"/>
      <c r="Q616" s="5"/>
      <c r="R616" s="5"/>
      <c r="S616" s="186"/>
      <c r="T616" s="16"/>
      <c r="U616" s="16"/>
      <c r="V616" s="16"/>
      <c r="W616" s="5"/>
    </row>
    <row r="617" spans="1:23" s="3" customFormat="1" ht="15" customHeight="1">
      <c r="A617" s="474"/>
      <c r="B617" s="29" t="s">
        <v>122</v>
      </c>
      <c r="C617" s="447"/>
      <c r="D617" s="431"/>
      <c r="E617" s="431"/>
      <c r="F617" s="431"/>
      <c r="G617" s="480"/>
      <c r="H617" s="436"/>
      <c r="I617" s="436"/>
      <c r="J617" s="436"/>
      <c r="K617" s="436"/>
      <c r="L617" s="436"/>
      <c r="M617" s="436"/>
      <c r="N617" s="436"/>
      <c r="O617" s="420"/>
      <c r="Q617" s="5"/>
      <c r="R617" s="5"/>
      <c r="S617" s="186"/>
      <c r="T617" s="16"/>
      <c r="U617" s="16"/>
      <c r="V617" s="16"/>
      <c r="W617" s="5"/>
    </row>
    <row r="618" spans="1:23" s="3" customFormat="1" ht="15" customHeight="1">
      <c r="A618" s="474"/>
      <c r="B618" s="29" t="s">
        <v>286</v>
      </c>
      <c r="C618" s="447"/>
      <c r="D618" s="431"/>
      <c r="E618" s="431"/>
      <c r="F618" s="431"/>
      <c r="G618" s="480"/>
      <c r="H618" s="436"/>
      <c r="I618" s="436"/>
      <c r="J618" s="436"/>
      <c r="K618" s="436"/>
      <c r="L618" s="436"/>
      <c r="M618" s="436"/>
      <c r="N618" s="436"/>
      <c r="O618" s="420"/>
      <c r="Q618" s="5"/>
      <c r="R618" s="5"/>
      <c r="S618" s="186"/>
      <c r="T618" s="16"/>
      <c r="U618" s="16"/>
      <c r="V618" s="16"/>
      <c r="W618" s="5"/>
    </row>
    <row r="619" spans="1:23" s="3" customFormat="1" ht="15" customHeight="1">
      <c r="A619" s="474"/>
      <c r="B619" s="29" t="s">
        <v>146</v>
      </c>
      <c r="C619" s="447"/>
      <c r="D619" s="431"/>
      <c r="E619" s="431"/>
      <c r="F619" s="431"/>
      <c r="G619" s="480"/>
      <c r="H619" s="436"/>
      <c r="I619" s="436"/>
      <c r="J619" s="436"/>
      <c r="K619" s="436"/>
      <c r="L619" s="436"/>
      <c r="M619" s="436"/>
      <c r="N619" s="436"/>
      <c r="O619" s="420"/>
      <c r="Q619" s="5"/>
      <c r="R619" s="5"/>
      <c r="S619" s="186"/>
      <c r="T619" s="16"/>
      <c r="U619" s="16"/>
      <c r="V619" s="16"/>
      <c r="W619" s="5"/>
    </row>
    <row r="620" spans="1:23" s="3" customFormat="1" ht="15" customHeight="1">
      <c r="A620" s="474"/>
      <c r="B620" s="29" t="s">
        <v>63</v>
      </c>
      <c r="C620" s="447"/>
      <c r="D620" s="431"/>
      <c r="E620" s="431"/>
      <c r="F620" s="431"/>
      <c r="G620" s="480"/>
      <c r="H620" s="436"/>
      <c r="I620" s="436"/>
      <c r="J620" s="436"/>
      <c r="K620" s="436"/>
      <c r="L620" s="436"/>
      <c r="M620" s="436"/>
      <c r="N620" s="436"/>
      <c r="O620" s="420"/>
      <c r="Q620" s="5"/>
      <c r="R620" s="5"/>
      <c r="S620" s="186"/>
      <c r="T620" s="16"/>
      <c r="U620" s="16"/>
      <c r="V620" s="16"/>
      <c r="W620" s="5"/>
    </row>
    <row r="621" spans="1:23" s="3" customFormat="1" ht="15" customHeight="1">
      <c r="A621" s="474"/>
      <c r="B621" s="29" t="s">
        <v>138</v>
      </c>
      <c r="C621" s="447"/>
      <c r="D621" s="431"/>
      <c r="E621" s="431"/>
      <c r="F621" s="431"/>
      <c r="G621" s="480"/>
      <c r="H621" s="436"/>
      <c r="I621" s="436"/>
      <c r="J621" s="436"/>
      <c r="K621" s="436"/>
      <c r="L621" s="436"/>
      <c r="M621" s="436"/>
      <c r="N621" s="436"/>
      <c r="O621" s="420"/>
      <c r="Q621" s="5"/>
      <c r="R621" s="5"/>
      <c r="S621" s="186"/>
      <c r="T621" s="16"/>
      <c r="U621" s="16"/>
      <c r="V621" s="16"/>
      <c r="W621" s="5"/>
    </row>
    <row r="622" spans="1:23" s="3" customFormat="1" ht="15" customHeight="1">
      <c r="A622" s="474"/>
      <c r="B622" s="29" t="s">
        <v>147</v>
      </c>
      <c r="C622" s="447"/>
      <c r="D622" s="431"/>
      <c r="E622" s="431"/>
      <c r="F622" s="431"/>
      <c r="G622" s="480"/>
      <c r="H622" s="436"/>
      <c r="I622" s="436"/>
      <c r="J622" s="436"/>
      <c r="K622" s="436"/>
      <c r="L622" s="436"/>
      <c r="M622" s="436"/>
      <c r="N622" s="436"/>
      <c r="O622" s="420"/>
      <c r="Q622" s="5"/>
      <c r="R622" s="5"/>
      <c r="S622" s="186"/>
      <c r="T622" s="16"/>
      <c r="U622" s="16"/>
      <c r="V622" s="16"/>
      <c r="W622" s="5"/>
    </row>
    <row r="623" spans="1:23" s="3" customFormat="1" ht="15" customHeight="1">
      <c r="A623" s="474"/>
      <c r="B623" s="29" t="s">
        <v>151</v>
      </c>
      <c r="C623" s="447"/>
      <c r="D623" s="431"/>
      <c r="E623" s="431"/>
      <c r="F623" s="431"/>
      <c r="G623" s="480"/>
      <c r="H623" s="436"/>
      <c r="I623" s="436"/>
      <c r="J623" s="436"/>
      <c r="K623" s="436"/>
      <c r="L623" s="436"/>
      <c r="M623" s="436"/>
      <c r="N623" s="436"/>
      <c r="O623" s="420"/>
      <c r="Q623" s="5"/>
      <c r="R623" s="5"/>
      <c r="S623" s="186"/>
      <c r="T623" s="16"/>
      <c r="U623" s="16"/>
      <c r="V623" s="16"/>
      <c r="W623" s="5"/>
    </row>
    <row r="624" spans="1:23" s="3" customFormat="1" ht="15" customHeight="1">
      <c r="A624" s="474"/>
      <c r="B624" s="29" t="s">
        <v>152</v>
      </c>
      <c r="C624" s="447"/>
      <c r="D624" s="431"/>
      <c r="E624" s="431"/>
      <c r="F624" s="431"/>
      <c r="G624" s="480"/>
      <c r="H624" s="436"/>
      <c r="I624" s="436"/>
      <c r="J624" s="436"/>
      <c r="K624" s="436"/>
      <c r="L624" s="436"/>
      <c r="M624" s="436"/>
      <c r="N624" s="436"/>
      <c r="O624" s="420"/>
      <c r="Q624" s="5"/>
      <c r="R624" s="5"/>
      <c r="S624" s="186"/>
      <c r="T624" s="16"/>
      <c r="U624" s="16"/>
      <c r="V624" s="16"/>
      <c r="W624" s="5"/>
    </row>
    <row r="625" spans="1:23" s="3" customFormat="1" ht="15" customHeight="1">
      <c r="A625" s="474"/>
      <c r="B625" s="29" t="s">
        <v>148</v>
      </c>
      <c r="C625" s="447"/>
      <c r="D625" s="431"/>
      <c r="E625" s="431"/>
      <c r="F625" s="431"/>
      <c r="G625" s="480"/>
      <c r="H625" s="436"/>
      <c r="I625" s="436"/>
      <c r="J625" s="436"/>
      <c r="K625" s="436"/>
      <c r="L625" s="436"/>
      <c r="M625" s="436"/>
      <c r="N625" s="436"/>
      <c r="O625" s="420"/>
      <c r="Q625" s="5"/>
      <c r="R625" s="5"/>
      <c r="S625" s="186"/>
      <c r="T625" s="16"/>
      <c r="U625" s="16"/>
      <c r="V625" s="16"/>
      <c r="W625" s="5"/>
    </row>
    <row r="626" spans="1:23" s="3" customFormat="1" ht="15" customHeight="1">
      <c r="A626" s="474"/>
      <c r="B626" s="29" t="s">
        <v>149</v>
      </c>
      <c r="C626" s="447"/>
      <c r="D626" s="431"/>
      <c r="E626" s="431"/>
      <c r="F626" s="431"/>
      <c r="G626" s="480"/>
      <c r="H626" s="436"/>
      <c r="I626" s="436"/>
      <c r="J626" s="436"/>
      <c r="K626" s="436"/>
      <c r="L626" s="436"/>
      <c r="M626" s="436"/>
      <c r="N626" s="436"/>
      <c r="O626" s="420"/>
      <c r="Q626" s="5"/>
      <c r="R626" s="5"/>
      <c r="S626" s="186"/>
      <c r="T626" s="16"/>
      <c r="U626" s="16"/>
      <c r="V626" s="16"/>
      <c r="W626" s="5"/>
    </row>
    <row r="627" spans="1:23" s="3" customFormat="1" ht="15" customHeight="1">
      <c r="A627" s="476"/>
      <c r="B627" s="29" t="s">
        <v>150</v>
      </c>
      <c r="C627" s="448"/>
      <c r="D627" s="432"/>
      <c r="E627" s="432"/>
      <c r="F627" s="432"/>
      <c r="G627" s="486"/>
      <c r="H627" s="437"/>
      <c r="I627" s="437"/>
      <c r="J627" s="437"/>
      <c r="K627" s="437"/>
      <c r="L627" s="437"/>
      <c r="M627" s="437"/>
      <c r="N627" s="437"/>
      <c r="O627" s="520"/>
      <c r="Q627" s="5"/>
      <c r="R627" s="5"/>
      <c r="S627" s="186"/>
      <c r="T627" s="16"/>
      <c r="U627" s="16"/>
      <c r="V627" s="16"/>
      <c r="W627" s="5"/>
    </row>
    <row r="628" spans="1:23" s="3" customFormat="1" ht="15" customHeight="1">
      <c r="A628" s="274">
        <v>387</v>
      </c>
      <c r="B628" s="29" t="s">
        <v>32</v>
      </c>
      <c r="C628" s="39" t="s">
        <v>22</v>
      </c>
      <c r="D628" s="35">
        <v>0.6</v>
      </c>
      <c r="E628" s="35"/>
      <c r="F628" s="35">
        <v>24.6</v>
      </c>
      <c r="G628" s="36">
        <v>104</v>
      </c>
      <c r="H628" s="37"/>
      <c r="I628" s="37">
        <v>2.6</v>
      </c>
      <c r="J628" s="37"/>
      <c r="K628" s="38"/>
      <c r="L628" s="37">
        <v>20</v>
      </c>
      <c r="M628" s="38">
        <v>20</v>
      </c>
      <c r="N628" s="37">
        <v>12</v>
      </c>
      <c r="O628" s="74">
        <v>1.2</v>
      </c>
      <c r="Q628" s="5"/>
      <c r="R628" s="5"/>
      <c r="S628" s="186"/>
      <c r="T628" s="16"/>
      <c r="U628" s="16"/>
      <c r="V628" s="16"/>
      <c r="W628" s="5"/>
    </row>
    <row r="629" spans="1:27" s="3" customFormat="1" ht="15" customHeight="1">
      <c r="A629" s="276"/>
      <c r="B629" s="106" t="s">
        <v>367</v>
      </c>
      <c r="C629" s="51"/>
      <c r="D629" s="66">
        <f aca="true" t="shared" si="31" ref="D629:O629">SUM(D615:D628)</f>
        <v>12.52</v>
      </c>
      <c r="E629" s="66">
        <f t="shared" si="31"/>
        <v>10.63</v>
      </c>
      <c r="F629" s="66">
        <f t="shared" si="31"/>
        <v>61.59</v>
      </c>
      <c r="G629" s="66">
        <f t="shared" si="31"/>
        <v>400</v>
      </c>
      <c r="H629" s="66">
        <f t="shared" si="31"/>
        <v>0.17</v>
      </c>
      <c r="I629" s="66">
        <f t="shared" si="31"/>
        <v>20.89</v>
      </c>
      <c r="J629" s="66">
        <f t="shared" si="31"/>
        <v>0.05</v>
      </c>
      <c r="K629" s="66">
        <f t="shared" si="31"/>
        <v>0.38</v>
      </c>
      <c r="L629" s="66">
        <f t="shared" si="31"/>
        <v>191.72</v>
      </c>
      <c r="M629" s="66">
        <f t="shared" si="31"/>
        <v>201.15</v>
      </c>
      <c r="N629" s="66">
        <f t="shared" si="31"/>
        <v>52.86</v>
      </c>
      <c r="O629" s="66">
        <f t="shared" si="31"/>
        <v>3.1399999999999997</v>
      </c>
      <c r="Q629" s="5"/>
      <c r="R629" s="5"/>
      <c r="S629" s="186"/>
      <c r="T629" s="16"/>
      <c r="U629" s="16"/>
      <c r="V629" s="16"/>
      <c r="W629" s="5"/>
      <c r="X629" s="323"/>
      <c r="Y629" s="184"/>
      <c r="Z629" s="184"/>
      <c r="AA629" s="184"/>
    </row>
    <row r="630" spans="1:27" s="3" customFormat="1" ht="15" customHeight="1">
      <c r="A630" s="174"/>
      <c r="B630" s="119"/>
      <c r="C630" s="96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Q630" s="5"/>
      <c r="R630" s="5"/>
      <c r="S630" s="186"/>
      <c r="T630" s="16"/>
      <c r="U630" s="16"/>
      <c r="V630" s="16"/>
      <c r="W630" s="5"/>
      <c r="X630" s="324" t="e">
        <f>#REF!*142.9/100</f>
        <v>#REF!</v>
      </c>
      <c r="Y630" s="138" t="e">
        <f>#REF!*107.1/100</f>
        <v>#REF!</v>
      </c>
      <c r="Z630" s="138" t="e">
        <f>#REF!*128.6/100</f>
        <v>#REF!</v>
      </c>
      <c r="AA630" s="184"/>
    </row>
    <row r="631" spans="1:27" s="3" customFormat="1" ht="15" customHeight="1">
      <c r="A631" s="174"/>
      <c r="B631" s="119" t="s">
        <v>30</v>
      </c>
      <c r="C631" s="96"/>
      <c r="D631" s="69">
        <f aca="true" t="shared" si="32" ref="D631:O631">SUM(D578,D612,D629)</f>
        <v>68.66</v>
      </c>
      <c r="E631" s="69">
        <f t="shared" si="32"/>
        <v>46.43</v>
      </c>
      <c r="F631" s="69">
        <f t="shared" si="32"/>
        <v>313.23</v>
      </c>
      <c r="G631" s="69">
        <f t="shared" si="32"/>
        <v>1995</v>
      </c>
      <c r="H631" s="69">
        <f t="shared" si="32"/>
        <v>32.05</v>
      </c>
      <c r="I631" s="69">
        <f t="shared" si="32"/>
        <v>70.6</v>
      </c>
      <c r="J631" s="69">
        <f t="shared" si="32"/>
        <v>0.24</v>
      </c>
      <c r="K631" s="69">
        <f t="shared" si="32"/>
        <v>8.35</v>
      </c>
      <c r="L631" s="69">
        <f t="shared" si="32"/>
        <v>521.83</v>
      </c>
      <c r="M631" s="69">
        <f t="shared" si="32"/>
        <v>943.1899999999999</v>
      </c>
      <c r="N631" s="69">
        <f t="shared" si="32"/>
        <v>317.98</v>
      </c>
      <c r="O631" s="69">
        <f t="shared" si="32"/>
        <v>14.920000000000002</v>
      </c>
      <c r="Q631" s="5"/>
      <c r="R631" s="5"/>
      <c r="S631" s="186"/>
      <c r="T631" s="16"/>
      <c r="U631" s="16"/>
      <c r="V631" s="16"/>
      <c r="W631" s="5"/>
      <c r="X631" s="324" t="e">
        <f>#REF!*142.9/100</f>
        <v>#REF!</v>
      </c>
      <c r="Y631" s="138" t="e">
        <f>#REF!*107.1/100</f>
        <v>#REF!</v>
      </c>
      <c r="Z631" s="138" t="e">
        <f>#REF!*128.6/100</f>
        <v>#REF!</v>
      </c>
      <c r="AA631" s="184"/>
    </row>
    <row r="632" spans="1:27" s="3" customFormat="1" ht="15" customHeight="1">
      <c r="A632" s="282"/>
      <c r="B632" s="44"/>
      <c r="C632" s="45"/>
      <c r="D632" s="59"/>
      <c r="E632" s="59"/>
      <c r="F632" s="59"/>
      <c r="G632" s="60"/>
      <c r="H632" s="47"/>
      <c r="I632" s="47"/>
      <c r="J632" s="47"/>
      <c r="K632" s="47"/>
      <c r="L632" s="47"/>
      <c r="M632" s="47"/>
      <c r="N632" s="47"/>
      <c r="O632" s="47"/>
      <c r="Q632" s="5"/>
      <c r="R632" s="5"/>
      <c r="S632" s="186"/>
      <c r="T632" s="12"/>
      <c r="U632" s="12"/>
      <c r="V632" s="12"/>
      <c r="W632" s="5"/>
      <c r="X632" s="324" t="e">
        <f>#REF!*142.9/100</f>
        <v>#REF!</v>
      </c>
      <c r="Y632" s="138" t="e">
        <f>#REF!*107.1/100</f>
        <v>#REF!</v>
      </c>
      <c r="Z632" s="138" t="e">
        <f>#REF!*128.6/100</f>
        <v>#REF!</v>
      </c>
      <c r="AA632" s="184"/>
    </row>
    <row r="633" spans="1:27" s="3" customFormat="1" ht="15" customHeight="1">
      <c r="A633" s="279"/>
      <c r="B633" s="6"/>
      <c r="C633" s="13"/>
      <c r="D633" s="14"/>
      <c r="E633" s="14"/>
      <c r="F633" s="14"/>
      <c r="G633" s="19"/>
      <c r="H633" s="16"/>
      <c r="I633" s="16"/>
      <c r="J633" s="16"/>
      <c r="K633" s="16"/>
      <c r="L633" s="16"/>
      <c r="M633" s="16"/>
      <c r="N633" s="16"/>
      <c r="O633" s="16"/>
      <c r="Q633" s="5"/>
      <c r="R633" s="5"/>
      <c r="S633" s="186"/>
      <c r="T633" s="5"/>
      <c r="U633" s="5"/>
      <c r="V633" s="5"/>
      <c r="W633" s="5"/>
      <c r="X633" s="324">
        <f aca="true" t="shared" si="33" ref="X633:X639">U599*142.9/100</f>
        <v>0</v>
      </c>
      <c r="Y633" s="138">
        <f aca="true" t="shared" si="34" ref="Y633:Y639">U599*107.1/100</f>
        <v>0</v>
      </c>
      <c r="Z633" s="138">
        <f aca="true" t="shared" si="35" ref="Z633:Z639">U599*128.6/100</f>
        <v>0</v>
      </c>
      <c r="AA633" s="184"/>
    </row>
    <row r="634" spans="1:27" s="3" customFormat="1" ht="15" customHeight="1">
      <c r="A634" s="279"/>
      <c r="B634" s="6"/>
      <c r="C634" s="13"/>
      <c r="D634" s="14"/>
      <c r="E634" s="14"/>
      <c r="F634" s="14"/>
      <c r="G634" s="18"/>
      <c r="H634" s="16"/>
      <c r="I634" s="16"/>
      <c r="J634" s="16"/>
      <c r="K634" s="16"/>
      <c r="L634" s="16"/>
      <c r="M634" s="16"/>
      <c r="N634" s="16"/>
      <c r="O634" s="16"/>
      <c r="Q634" s="5"/>
      <c r="R634" s="5"/>
      <c r="S634" s="186"/>
      <c r="T634" s="5"/>
      <c r="U634" s="5"/>
      <c r="V634" s="5"/>
      <c r="W634" s="5"/>
      <c r="X634" s="324">
        <f t="shared" si="33"/>
        <v>0</v>
      </c>
      <c r="Y634" s="138">
        <f t="shared" si="34"/>
        <v>0</v>
      </c>
      <c r="Z634" s="138">
        <f t="shared" si="35"/>
        <v>0</v>
      </c>
      <c r="AA634" s="184"/>
    </row>
    <row r="635" spans="1:27" s="3" customFormat="1" ht="25.5" customHeight="1">
      <c r="A635" s="279"/>
      <c r="B635" s="21" t="s">
        <v>55</v>
      </c>
      <c r="C635" s="12"/>
      <c r="D635" s="17"/>
      <c r="E635" s="17"/>
      <c r="F635" s="17"/>
      <c r="G635" s="18"/>
      <c r="H635" s="12"/>
      <c r="I635" s="12"/>
      <c r="J635" s="12"/>
      <c r="K635" s="12"/>
      <c r="L635" s="12"/>
      <c r="M635" s="12"/>
      <c r="N635" s="12"/>
      <c r="O635" s="12"/>
      <c r="Q635" s="5"/>
      <c r="R635" s="5"/>
      <c r="S635" s="5"/>
      <c r="T635" s="5"/>
      <c r="U635" s="5"/>
      <c r="V635" s="5"/>
      <c r="W635" s="5"/>
      <c r="X635" s="328">
        <f t="shared" si="33"/>
        <v>0</v>
      </c>
      <c r="Y635" s="138">
        <f t="shared" si="34"/>
        <v>0</v>
      </c>
      <c r="Z635" s="138">
        <f t="shared" si="35"/>
        <v>0</v>
      </c>
      <c r="AA635" s="184"/>
    </row>
    <row r="636" spans="1:27" s="3" customFormat="1" ht="15" customHeight="1">
      <c r="A636" s="453" t="s">
        <v>49</v>
      </c>
      <c r="B636" s="451" t="s">
        <v>0</v>
      </c>
      <c r="C636" s="477" t="s">
        <v>1</v>
      </c>
      <c r="D636" s="502" t="s">
        <v>2</v>
      </c>
      <c r="E636" s="503"/>
      <c r="F636" s="504"/>
      <c r="G636" s="508" t="s">
        <v>3</v>
      </c>
      <c r="H636" s="502" t="s">
        <v>4</v>
      </c>
      <c r="I636" s="503"/>
      <c r="J636" s="503"/>
      <c r="K636" s="504"/>
      <c r="L636" s="502" t="s">
        <v>5</v>
      </c>
      <c r="M636" s="503"/>
      <c r="N636" s="503"/>
      <c r="O636" s="504"/>
      <c r="Q636" s="5"/>
      <c r="R636" s="5"/>
      <c r="S636" s="5"/>
      <c r="T636" s="5"/>
      <c r="U636" s="5"/>
      <c r="V636" s="5"/>
      <c r="W636" s="5"/>
      <c r="X636" s="328">
        <f t="shared" si="33"/>
        <v>0</v>
      </c>
      <c r="Y636" s="138">
        <f t="shared" si="34"/>
        <v>0</v>
      </c>
      <c r="Z636" s="138">
        <f t="shared" si="35"/>
        <v>0</v>
      </c>
      <c r="AA636" s="184"/>
    </row>
    <row r="637" spans="1:27" s="3" customFormat="1" ht="15" customHeight="1">
      <c r="A637" s="469"/>
      <c r="B637" s="452"/>
      <c r="C637" s="491"/>
      <c r="D637" s="22" t="s">
        <v>6</v>
      </c>
      <c r="E637" s="22" t="s">
        <v>7</v>
      </c>
      <c r="F637" s="22" t="s">
        <v>8</v>
      </c>
      <c r="G637" s="540"/>
      <c r="H637" s="22" t="s">
        <v>9</v>
      </c>
      <c r="I637" s="22" t="s">
        <v>10</v>
      </c>
      <c r="J637" s="22" t="s">
        <v>11</v>
      </c>
      <c r="K637" s="23" t="s">
        <v>12</v>
      </c>
      <c r="L637" s="22" t="s">
        <v>13</v>
      </c>
      <c r="M637" s="23" t="s">
        <v>14</v>
      </c>
      <c r="N637" s="22" t="s">
        <v>15</v>
      </c>
      <c r="O637" s="89" t="s">
        <v>16</v>
      </c>
      <c r="Q637" s="5"/>
      <c r="R637" s="5"/>
      <c r="S637" s="5"/>
      <c r="T637" s="5"/>
      <c r="U637" s="5"/>
      <c r="V637" s="5"/>
      <c r="W637" s="5"/>
      <c r="X637" s="328">
        <f t="shared" si="33"/>
        <v>0</v>
      </c>
      <c r="Y637" s="138">
        <f t="shared" si="34"/>
        <v>0</v>
      </c>
      <c r="Z637" s="138">
        <f t="shared" si="35"/>
        <v>0</v>
      </c>
      <c r="AA637" s="184"/>
    </row>
    <row r="638" spans="1:27" s="3" customFormat="1" ht="15" customHeight="1">
      <c r="A638" s="288"/>
      <c r="B638" s="234" t="s">
        <v>18</v>
      </c>
      <c r="C638" s="76"/>
      <c r="D638" s="235"/>
      <c r="E638" s="235"/>
      <c r="F638" s="235"/>
      <c r="G638" s="236"/>
      <c r="H638" s="237"/>
      <c r="I638" s="237"/>
      <c r="J638" s="237"/>
      <c r="K638" s="238"/>
      <c r="L638" s="237"/>
      <c r="M638" s="238"/>
      <c r="N638" s="237"/>
      <c r="O638" s="239"/>
      <c r="Q638" s="5"/>
      <c r="R638" s="5"/>
      <c r="S638" s="186"/>
      <c r="T638" s="5"/>
      <c r="U638" s="5"/>
      <c r="V638" s="5"/>
      <c r="W638" s="5"/>
      <c r="X638" s="328">
        <f t="shared" si="33"/>
        <v>0</v>
      </c>
      <c r="Y638" s="138">
        <f t="shared" si="34"/>
        <v>0</v>
      </c>
      <c r="Z638" s="138">
        <f t="shared" si="35"/>
        <v>0</v>
      </c>
      <c r="AA638" s="184"/>
    </row>
    <row r="639" spans="1:27" s="3" customFormat="1" ht="15" customHeight="1">
      <c r="A639" s="283"/>
      <c r="B639" s="159"/>
      <c r="C639" s="248"/>
      <c r="D639" s="62"/>
      <c r="E639" s="62"/>
      <c r="F639" s="62"/>
      <c r="G639" s="63"/>
      <c r="H639" s="156"/>
      <c r="I639" s="156"/>
      <c r="J639" s="156"/>
      <c r="K639" s="158"/>
      <c r="L639" s="156"/>
      <c r="M639" s="158"/>
      <c r="N639" s="156"/>
      <c r="O639" s="84"/>
      <c r="Q639" s="5"/>
      <c r="R639" s="5"/>
      <c r="S639" s="186"/>
      <c r="T639" s="16"/>
      <c r="U639" s="16"/>
      <c r="V639" s="16"/>
      <c r="W639" s="5"/>
      <c r="X639" s="328">
        <f t="shared" si="33"/>
        <v>0</v>
      </c>
      <c r="Y639" s="138">
        <f t="shared" si="34"/>
        <v>0</v>
      </c>
      <c r="Z639" s="138">
        <f t="shared" si="35"/>
        <v>0</v>
      </c>
      <c r="AA639" s="184"/>
    </row>
    <row r="640" spans="1:27" s="3" customFormat="1" ht="15">
      <c r="A640" s="473">
        <v>223</v>
      </c>
      <c r="B640" s="29" t="s">
        <v>488</v>
      </c>
      <c r="C640" s="446" t="s">
        <v>258</v>
      </c>
      <c r="D640" s="430">
        <v>20.8</v>
      </c>
      <c r="E640" s="430">
        <v>21.84</v>
      </c>
      <c r="F640" s="430">
        <v>20.71</v>
      </c>
      <c r="G640" s="485">
        <v>368</v>
      </c>
      <c r="H640" s="435">
        <v>0.06</v>
      </c>
      <c r="I640" s="435">
        <v>0.52</v>
      </c>
      <c r="J640" s="435">
        <v>0.17</v>
      </c>
      <c r="K640" s="435">
        <v>0.06</v>
      </c>
      <c r="L640" s="435">
        <v>257.4</v>
      </c>
      <c r="M640" s="435">
        <v>300.73</v>
      </c>
      <c r="N640" s="435">
        <v>32.93</v>
      </c>
      <c r="O640" s="419">
        <v>0.87</v>
      </c>
      <c r="Q640" s="5"/>
      <c r="R640" s="5"/>
      <c r="S640" s="186"/>
      <c r="T640" s="16"/>
      <c r="U640" s="16"/>
      <c r="V640" s="16"/>
      <c r="W640" s="5"/>
      <c r="X640" s="329">
        <v>100</v>
      </c>
      <c r="Y640" s="249">
        <v>75</v>
      </c>
      <c r="Z640" s="136">
        <v>90</v>
      </c>
      <c r="AA640" s="184"/>
    </row>
    <row r="641" spans="1:27" s="3" customFormat="1" ht="15">
      <c r="A641" s="513"/>
      <c r="B641" s="29" t="s">
        <v>490</v>
      </c>
      <c r="C641" s="447"/>
      <c r="D641" s="431"/>
      <c r="E641" s="431"/>
      <c r="F641" s="431"/>
      <c r="G641" s="480"/>
      <c r="H641" s="436"/>
      <c r="I641" s="436"/>
      <c r="J641" s="436"/>
      <c r="K641" s="436"/>
      <c r="L641" s="436"/>
      <c r="M641" s="436"/>
      <c r="N641" s="436"/>
      <c r="O641" s="420"/>
      <c r="Q641" s="5"/>
      <c r="R641" s="5"/>
      <c r="S641" s="186"/>
      <c r="T641" s="12"/>
      <c r="U641" s="12"/>
      <c r="V641" s="12"/>
      <c r="W641" s="5"/>
      <c r="X641" s="329" t="s">
        <v>299</v>
      </c>
      <c r="Y641" s="137" t="s">
        <v>308</v>
      </c>
      <c r="Z641" s="136" t="s">
        <v>309</v>
      </c>
      <c r="AA641" s="184"/>
    </row>
    <row r="642" spans="1:27" s="3" customFormat="1" ht="15">
      <c r="A642" s="513"/>
      <c r="B642" s="29" t="s">
        <v>491</v>
      </c>
      <c r="C642" s="447"/>
      <c r="D642" s="431"/>
      <c r="E642" s="431"/>
      <c r="F642" s="431"/>
      <c r="G642" s="480"/>
      <c r="H642" s="436"/>
      <c r="I642" s="436"/>
      <c r="J642" s="436"/>
      <c r="K642" s="436"/>
      <c r="L642" s="436"/>
      <c r="M642" s="436"/>
      <c r="N642" s="436"/>
      <c r="O642" s="420"/>
      <c r="Q642" s="5"/>
      <c r="R642" s="5"/>
      <c r="S642" s="186"/>
      <c r="T642" s="5"/>
      <c r="U642" s="5"/>
      <c r="V642" s="5"/>
      <c r="W642" s="5"/>
      <c r="X642" s="12"/>
      <c r="Y642" s="13"/>
      <c r="Z642" s="12"/>
      <c r="AA642" s="5"/>
    </row>
    <row r="643" spans="1:27" s="3" customFormat="1" ht="15">
      <c r="A643" s="513"/>
      <c r="B643" s="29" t="s">
        <v>492</v>
      </c>
      <c r="C643" s="447"/>
      <c r="D643" s="431"/>
      <c r="E643" s="431"/>
      <c r="F643" s="431"/>
      <c r="G643" s="480"/>
      <c r="H643" s="436"/>
      <c r="I643" s="436"/>
      <c r="J643" s="436"/>
      <c r="K643" s="436"/>
      <c r="L643" s="436"/>
      <c r="M643" s="436"/>
      <c r="N643" s="436"/>
      <c r="O643" s="420"/>
      <c r="Q643" s="5"/>
      <c r="R643" s="5"/>
      <c r="S643" s="186"/>
      <c r="T643" s="16"/>
      <c r="U643" s="16"/>
      <c r="V643" s="16"/>
      <c r="W643" s="5"/>
      <c r="X643" s="12"/>
      <c r="Y643" s="13"/>
      <c r="Z643" s="12"/>
      <c r="AA643" s="5"/>
    </row>
    <row r="644" spans="1:23" s="3" customFormat="1" ht="15" customHeight="1">
      <c r="A644" s="513"/>
      <c r="B644" s="29" t="s">
        <v>493</v>
      </c>
      <c r="C644" s="447"/>
      <c r="D644" s="431"/>
      <c r="E644" s="431"/>
      <c r="F644" s="431"/>
      <c r="G644" s="480"/>
      <c r="H644" s="436"/>
      <c r="I644" s="436"/>
      <c r="J644" s="436"/>
      <c r="K644" s="436"/>
      <c r="L644" s="436"/>
      <c r="M644" s="436"/>
      <c r="N644" s="436"/>
      <c r="O644" s="420"/>
      <c r="Q644" s="5"/>
      <c r="R644" s="5"/>
      <c r="S644" s="186"/>
      <c r="T644" s="16"/>
      <c r="U644" s="16"/>
      <c r="V644" s="16"/>
      <c r="W644" s="5"/>
    </row>
    <row r="645" spans="1:23" s="3" customFormat="1" ht="15" customHeight="1">
      <c r="A645" s="513"/>
      <c r="B645" s="78" t="s">
        <v>494</v>
      </c>
      <c r="C645" s="447"/>
      <c r="D645" s="431"/>
      <c r="E645" s="431"/>
      <c r="F645" s="431"/>
      <c r="G645" s="480"/>
      <c r="H645" s="436"/>
      <c r="I645" s="436"/>
      <c r="J645" s="436"/>
      <c r="K645" s="436"/>
      <c r="L645" s="436"/>
      <c r="M645" s="436"/>
      <c r="N645" s="436"/>
      <c r="O645" s="420"/>
      <c r="Q645" s="5"/>
      <c r="R645" s="5"/>
      <c r="S645" s="186"/>
      <c r="T645" s="12"/>
      <c r="U645" s="16"/>
      <c r="V645" s="16"/>
      <c r="W645" s="5"/>
    </row>
    <row r="646" spans="1:23" s="3" customFormat="1" ht="15" customHeight="1">
      <c r="A646" s="513"/>
      <c r="B646" s="78" t="s">
        <v>495</v>
      </c>
      <c r="C646" s="447"/>
      <c r="D646" s="431"/>
      <c r="E646" s="431"/>
      <c r="F646" s="431"/>
      <c r="G646" s="480"/>
      <c r="H646" s="436"/>
      <c r="I646" s="436"/>
      <c r="J646" s="436"/>
      <c r="K646" s="436"/>
      <c r="L646" s="436"/>
      <c r="M646" s="436"/>
      <c r="N646" s="436"/>
      <c r="O646" s="420"/>
      <c r="Q646" s="5"/>
      <c r="R646" s="5"/>
      <c r="S646" s="186"/>
      <c r="T646" s="16"/>
      <c r="U646" s="16"/>
      <c r="V646" s="16"/>
      <c r="W646" s="5"/>
    </row>
    <row r="647" spans="1:23" s="3" customFormat="1" ht="15" customHeight="1">
      <c r="A647" s="513"/>
      <c r="B647" s="78" t="s">
        <v>497</v>
      </c>
      <c r="C647" s="447"/>
      <c r="D647" s="431"/>
      <c r="E647" s="431"/>
      <c r="F647" s="431"/>
      <c r="G647" s="480"/>
      <c r="H647" s="436"/>
      <c r="I647" s="436"/>
      <c r="J647" s="436"/>
      <c r="K647" s="436"/>
      <c r="L647" s="436"/>
      <c r="M647" s="436"/>
      <c r="N647" s="436"/>
      <c r="O647" s="420"/>
      <c r="Q647" s="5"/>
      <c r="R647" s="5"/>
      <c r="S647" s="186"/>
      <c r="T647" s="16"/>
      <c r="U647" s="16"/>
      <c r="V647" s="16"/>
      <c r="W647" s="5"/>
    </row>
    <row r="648" spans="1:24" s="3" customFormat="1" ht="15" customHeight="1">
      <c r="A648" s="513"/>
      <c r="B648" s="78" t="s">
        <v>496</v>
      </c>
      <c r="C648" s="447"/>
      <c r="D648" s="431"/>
      <c r="E648" s="431"/>
      <c r="F648" s="431"/>
      <c r="G648" s="480"/>
      <c r="H648" s="436"/>
      <c r="I648" s="436"/>
      <c r="J648" s="436"/>
      <c r="K648" s="436"/>
      <c r="L648" s="436"/>
      <c r="M648" s="436"/>
      <c r="N648" s="436"/>
      <c r="O648" s="420"/>
      <c r="Q648" s="5"/>
      <c r="R648" s="5"/>
      <c r="S648" s="186"/>
      <c r="T648" s="16"/>
      <c r="U648" s="16"/>
      <c r="V648" s="16"/>
      <c r="W648" s="5"/>
      <c r="X648" s="180"/>
    </row>
    <row r="649" spans="1:23" s="3" customFormat="1" ht="0.75" customHeight="1">
      <c r="A649" s="174"/>
      <c r="B649" s="95"/>
      <c r="C649" s="96"/>
      <c r="D649" s="97"/>
      <c r="E649" s="97"/>
      <c r="F649" s="97"/>
      <c r="G649" s="98"/>
      <c r="H649" s="99"/>
      <c r="I649" s="99"/>
      <c r="J649" s="99"/>
      <c r="K649" s="99"/>
      <c r="L649" s="99"/>
      <c r="M649" s="99"/>
      <c r="N649" s="99"/>
      <c r="O649" s="99"/>
      <c r="Q649" s="5"/>
      <c r="R649" s="5"/>
      <c r="S649" s="186"/>
      <c r="T649" s="16"/>
      <c r="U649" s="16"/>
      <c r="V649" s="16"/>
      <c r="W649" s="5"/>
    </row>
    <row r="650" spans="1:23" s="3" customFormat="1" ht="15" customHeight="1">
      <c r="A650" s="473">
        <v>175</v>
      </c>
      <c r="B650" s="29" t="s">
        <v>172</v>
      </c>
      <c r="C650" s="446" t="s">
        <v>27</v>
      </c>
      <c r="D650" s="430">
        <v>3.95</v>
      </c>
      <c r="E650" s="430">
        <v>8.75</v>
      </c>
      <c r="F650" s="430">
        <v>18.8</v>
      </c>
      <c r="G650" s="485">
        <v>170</v>
      </c>
      <c r="H650" s="435">
        <v>0.06</v>
      </c>
      <c r="I650" s="435">
        <v>0.99</v>
      </c>
      <c r="J650" s="435">
        <v>0.06</v>
      </c>
      <c r="K650" s="435">
        <v>0.15</v>
      </c>
      <c r="L650" s="435">
        <v>94.95</v>
      </c>
      <c r="M650" s="435">
        <v>105.3</v>
      </c>
      <c r="N650" s="435">
        <v>22.95</v>
      </c>
      <c r="O650" s="419">
        <v>0.42</v>
      </c>
      <c r="Q650" s="5"/>
      <c r="R650" s="5"/>
      <c r="S650" s="186"/>
      <c r="T650" s="16"/>
      <c r="U650" s="16"/>
      <c r="V650" s="16"/>
      <c r="W650" s="5"/>
    </row>
    <row r="651" spans="1:23" s="3" customFormat="1" ht="15">
      <c r="A651" s="513"/>
      <c r="B651" s="29" t="s">
        <v>498</v>
      </c>
      <c r="C651" s="447"/>
      <c r="D651" s="431"/>
      <c r="E651" s="431"/>
      <c r="F651" s="431"/>
      <c r="G651" s="480"/>
      <c r="H651" s="436"/>
      <c r="I651" s="436"/>
      <c r="J651" s="436"/>
      <c r="K651" s="436"/>
      <c r="L651" s="436"/>
      <c r="M651" s="436"/>
      <c r="N651" s="436"/>
      <c r="O651" s="420"/>
      <c r="Q651" s="5"/>
      <c r="R651" s="5"/>
      <c r="S651" s="186"/>
      <c r="T651" s="12"/>
      <c r="U651" s="12"/>
      <c r="V651" s="12"/>
      <c r="W651" s="5"/>
    </row>
    <row r="652" spans="1:23" s="3" customFormat="1" ht="15">
      <c r="A652" s="513"/>
      <c r="B652" s="29" t="s">
        <v>252</v>
      </c>
      <c r="C652" s="447"/>
      <c r="D652" s="431"/>
      <c r="E652" s="431"/>
      <c r="F652" s="431"/>
      <c r="G652" s="480"/>
      <c r="H652" s="436"/>
      <c r="I652" s="436"/>
      <c r="J652" s="436"/>
      <c r="K652" s="436"/>
      <c r="L652" s="436"/>
      <c r="M652" s="436"/>
      <c r="N652" s="436"/>
      <c r="O652" s="420"/>
      <c r="Q652" s="5"/>
      <c r="R652" s="5"/>
      <c r="S652" s="186"/>
      <c r="T652" s="12"/>
      <c r="U652" s="12"/>
      <c r="V652" s="12"/>
      <c r="W652" s="5"/>
    </row>
    <row r="653" spans="1:23" s="3" customFormat="1" ht="15">
      <c r="A653" s="513"/>
      <c r="B653" s="29" t="s">
        <v>253</v>
      </c>
      <c r="C653" s="447"/>
      <c r="D653" s="431"/>
      <c r="E653" s="431"/>
      <c r="F653" s="431"/>
      <c r="G653" s="480"/>
      <c r="H653" s="436"/>
      <c r="I653" s="436"/>
      <c r="J653" s="436"/>
      <c r="K653" s="436"/>
      <c r="L653" s="436"/>
      <c r="M653" s="436"/>
      <c r="N653" s="436"/>
      <c r="O653" s="420"/>
      <c r="Q653" s="5"/>
      <c r="R653" s="5"/>
      <c r="S653" s="186"/>
      <c r="T653" s="12"/>
      <c r="U653" s="12"/>
      <c r="V653" s="12"/>
      <c r="W653" s="5"/>
    </row>
    <row r="654" spans="1:23" s="3" customFormat="1" ht="15">
      <c r="A654" s="513"/>
      <c r="B654" s="29" t="s">
        <v>499</v>
      </c>
      <c r="C654" s="447"/>
      <c r="D654" s="431"/>
      <c r="E654" s="431"/>
      <c r="F654" s="431"/>
      <c r="G654" s="480"/>
      <c r="H654" s="436"/>
      <c r="I654" s="436"/>
      <c r="J654" s="436"/>
      <c r="K654" s="436"/>
      <c r="L654" s="436"/>
      <c r="M654" s="436"/>
      <c r="N654" s="436"/>
      <c r="O654" s="420"/>
      <c r="Q654" s="5"/>
      <c r="R654" s="5"/>
      <c r="S654" s="186"/>
      <c r="T654" s="12"/>
      <c r="U654" s="12"/>
      <c r="V654" s="12"/>
      <c r="W654" s="5"/>
    </row>
    <row r="655" spans="1:23" s="3" customFormat="1" ht="15">
      <c r="A655" s="514"/>
      <c r="B655" s="78" t="s">
        <v>249</v>
      </c>
      <c r="C655" s="448"/>
      <c r="D655" s="432"/>
      <c r="E655" s="432"/>
      <c r="F655" s="432"/>
      <c r="G655" s="486"/>
      <c r="H655" s="437"/>
      <c r="I655" s="437"/>
      <c r="J655" s="437"/>
      <c r="K655" s="437"/>
      <c r="L655" s="437"/>
      <c r="M655" s="437"/>
      <c r="N655" s="437"/>
      <c r="O655" s="521"/>
      <c r="Q655" s="5"/>
      <c r="R655" s="5"/>
      <c r="S655" s="5"/>
      <c r="T655" s="5"/>
      <c r="U655" s="5"/>
      <c r="V655" s="5"/>
      <c r="W655" s="5"/>
    </row>
    <row r="656" spans="1:23" s="3" customFormat="1" ht="15" customHeight="1">
      <c r="A656" s="473">
        <v>382</v>
      </c>
      <c r="B656" s="29" t="s">
        <v>120</v>
      </c>
      <c r="C656" s="446" t="s">
        <v>22</v>
      </c>
      <c r="D656" s="430">
        <v>5</v>
      </c>
      <c r="E656" s="430">
        <v>4.4</v>
      </c>
      <c r="F656" s="430">
        <v>31.7</v>
      </c>
      <c r="G656" s="485">
        <v>186</v>
      </c>
      <c r="H656" s="435">
        <v>0.06</v>
      </c>
      <c r="I656" s="435">
        <v>1.7</v>
      </c>
      <c r="J656" s="435">
        <v>0.03</v>
      </c>
      <c r="K656" s="435"/>
      <c r="L656" s="435">
        <v>163</v>
      </c>
      <c r="M656" s="435">
        <v>150</v>
      </c>
      <c r="N656" s="517">
        <v>39</v>
      </c>
      <c r="O656" s="515">
        <v>0.09</v>
      </c>
      <c r="Q656" s="5"/>
      <c r="R656" s="5"/>
      <c r="S656" s="5"/>
      <c r="T656" s="5"/>
      <c r="U656" s="5"/>
      <c r="V656" s="5"/>
      <c r="W656" s="5"/>
    </row>
    <row r="657" spans="1:23" s="3" customFormat="1" ht="15" customHeight="1">
      <c r="A657" s="513"/>
      <c r="B657" s="29" t="s">
        <v>168</v>
      </c>
      <c r="C657" s="447"/>
      <c r="D657" s="431"/>
      <c r="E657" s="431"/>
      <c r="F657" s="431"/>
      <c r="G657" s="480"/>
      <c r="H657" s="436"/>
      <c r="I657" s="436"/>
      <c r="J657" s="436"/>
      <c r="K657" s="436"/>
      <c r="L657" s="436"/>
      <c r="M657" s="436"/>
      <c r="N657" s="518"/>
      <c r="O657" s="515"/>
      <c r="Q657" s="5"/>
      <c r="R657" s="5"/>
      <c r="S657" s="5"/>
      <c r="T657" s="5"/>
      <c r="U657" s="5"/>
      <c r="V657" s="5"/>
      <c r="W657" s="5"/>
    </row>
    <row r="658" spans="1:23" s="3" customFormat="1" ht="15" customHeight="1">
      <c r="A658" s="513"/>
      <c r="B658" s="29" t="s">
        <v>167</v>
      </c>
      <c r="C658" s="447"/>
      <c r="D658" s="431"/>
      <c r="E658" s="431"/>
      <c r="F658" s="431"/>
      <c r="G658" s="480"/>
      <c r="H658" s="436"/>
      <c r="I658" s="436"/>
      <c r="J658" s="436"/>
      <c r="K658" s="436"/>
      <c r="L658" s="436"/>
      <c r="M658" s="436"/>
      <c r="N658" s="518"/>
      <c r="O658" s="515"/>
      <c r="Q658" s="5"/>
      <c r="R658" s="5"/>
      <c r="S658" s="5"/>
      <c r="T658" s="5"/>
      <c r="U658" s="5"/>
      <c r="V658" s="5"/>
      <c r="W658" s="5"/>
    </row>
    <row r="659" spans="1:23" s="3" customFormat="1" ht="15" customHeight="1">
      <c r="A659" s="514"/>
      <c r="B659" s="29" t="s">
        <v>169</v>
      </c>
      <c r="C659" s="448"/>
      <c r="D659" s="432"/>
      <c r="E659" s="432"/>
      <c r="F659" s="432"/>
      <c r="G659" s="486"/>
      <c r="H659" s="437"/>
      <c r="I659" s="437"/>
      <c r="J659" s="437"/>
      <c r="K659" s="437"/>
      <c r="L659" s="437"/>
      <c r="M659" s="437"/>
      <c r="N659" s="519"/>
      <c r="O659" s="515"/>
      <c r="Q659" s="5"/>
      <c r="R659" s="5"/>
      <c r="S659" s="5"/>
      <c r="T659" s="5"/>
      <c r="U659" s="5"/>
      <c r="V659" s="5"/>
      <c r="W659" s="5"/>
    </row>
    <row r="660" spans="1:23" s="3" customFormat="1" ht="15" customHeight="1">
      <c r="A660" s="174" t="s">
        <v>635</v>
      </c>
      <c r="B660" s="77" t="s">
        <v>126</v>
      </c>
      <c r="C660" s="39" t="s">
        <v>186</v>
      </c>
      <c r="D660" s="35">
        <v>1.52</v>
      </c>
      <c r="E660" s="35">
        <v>0.16</v>
      </c>
      <c r="F660" s="35">
        <v>9.84</v>
      </c>
      <c r="G660" s="36">
        <v>47</v>
      </c>
      <c r="H660" s="38">
        <v>0.02</v>
      </c>
      <c r="I660" s="38"/>
      <c r="J660" s="38"/>
      <c r="K660" s="38">
        <v>0.22</v>
      </c>
      <c r="L660" s="38">
        <v>4</v>
      </c>
      <c r="M660" s="38">
        <v>13</v>
      </c>
      <c r="N660" s="38">
        <v>2.8</v>
      </c>
      <c r="O660" s="99">
        <v>0.22</v>
      </c>
      <c r="Q660" s="5"/>
      <c r="R660" s="5"/>
      <c r="S660" s="5"/>
      <c r="T660" s="5"/>
      <c r="U660" s="5"/>
      <c r="V660" s="5"/>
      <c r="W660" s="5"/>
    </row>
    <row r="661" spans="1:23" s="3" customFormat="1" ht="15" customHeight="1">
      <c r="A661" s="273" t="s">
        <v>635</v>
      </c>
      <c r="B661" s="29" t="s">
        <v>99</v>
      </c>
      <c r="C661" s="39" t="s">
        <v>129</v>
      </c>
      <c r="D661" s="35">
        <v>2.28</v>
      </c>
      <c r="E661" s="35">
        <v>0.24</v>
      </c>
      <c r="F661" s="35">
        <v>14.76</v>
      </c>
      <c r="G661" s="36">
        <v>70.5</v>
      </c>
      <c r="H661" s="37">
        <v>0.03</v>
      </c>
      <c r="I661" s="37"/>
      <c r="J661" s="37"/>
      <c r="K661" s="38">
        <v>0.33</v>
      </c>
      <c r="L661" s="37">
        <v>6</v>
      </c>
      <c r="M661" s="38">
        <v>19.5</v>
      </c>
      <c r="N661" s="37">
        <v>4.2</v>
      </c>
      <c r="O661" s="73">
        <v>0.33</v>
      </c>
      <c r="Q661" s="5"/>
      <c r="R661" s="5"/>
      <c r="S661" s="5"/>
      <c r="T661" s="5"/>
      <c r="U661" s="5"/>
      <c r="V661" s="5"/>
      <c r="W661" s="5"/>
    </row>
    <row r="662" spans="1:23" s="3" customFormat="1" ht="15" customHeight="1">
      <c r="A662" s="273"/>
      <c r="B662" s="29"/>
      <c r="C662" s="39"/>
      <c r="D662" s="35"/>
      <c r="E662" s="35"/>
      <c r="F662" s="35"/>
      <c r="G662" s="36"/>
      <c r="H662" s="38"/>
      <c r="I662" s="38"/>
      <c r="J662" s="38"/>
      <c r="K662" s="38"/>
      <c r="L662" s="38"/>
      <c r="M662" s="38"/>
      <c r="N662" s="38"/>
      <c r="O662" s="99"/>
      <c r="Q662" s="5"/>
      <c r="R662" s="5"/>
      <c r="S662" s="186"/>
      <c r="T662" s="5"/>
      <c r="U662" s="5"/>
      <c r="V662" s="5"/>
      <c r="W662" s="5"/>
    </row>
    <row r="663" spans="1:23" s="3" customFormat="1" ht="15" customHeight="1">
      <c r="A663" s="273"/>
      <c r="B663" s="25" t="s">
        <v>23</v>
      </c>
      <c r="C663" s="39"/>
      <c r="D663" s="40">
        <f aca="true" t="shared" si="36" ref="D663:O663">SUM(D640:D662)</f>
        <v>33.55</v>
      </c>
      <c r="E663" s="40">
        <f t="shared" si="36"/>
        <v>35.39</v>
      </c>
      <c r="F663" s="40">
        <f t="shared" si="36"/>
        <v>95.81000000000002</v>
      </c>
      <c r="G663" s="40">
        <f t="shared" si="36"/>
        <v>841.5</v>
      </c>
      <c r="H663" s="40">
        <f t="shared" si="36"/>
        <v>0.22999999999999998</v>
      </c>
      <c r="I663" s="40">
        <f t="shared" si="36"/>
        <v>3.21</v>
      </c>
      <c r="J663" s="40">
        <f t="shared" si="36"/>
        <v>0.26</v>
      </c>
      <c r="K663" s="40">
        <f t="shared" si="36"/>
        <v>0.76</v>
      </c>
      <c r="L663" s="40">
        <f t="shared" si="36"/>
        <v>525.3499999999999</v>
      </c>
      <c r="M663" s="40">
        <f t="shared" si="36"/>
        <v>588.53</v>
      </c>
      <c r="N663" s="40">
        <f t="shared" si="36"/>
        <v>101.88</v>
      </c>
      <c r="O663" s="40">
        <f t="shared" si="36"/>
        <v>1.9300000000000002</v>
      </c>
      <c r="Q663" s="5"/>
      <c r="R663" s="5"/>
      <c r="S663" s="186"/>
      <c r="T663" s="5"/>
      <c r="U663" s="5"/>
      <c r="V663" s="5"/>
      <c r="W663" s="5"/>
    </row>
    <row r="664" spans="1:23" s="3" customFormat="1" ht="15" customHeight="1">
      <c r="A664" s="285"/>
      <c r="B664" s="25"/>
      <c r="C664" s="39"/>
      <c r="D664" s="35"/>
      <c r="E664" s="35"/>
      <c r="F664" s="35"/>
      <c r="G664" s="36"/>
      <c r="H664" s="37"/>
      <c r="I664" s="37"/>
      <c r="J664" s="37"/>
      <c r="K664" s="38"/>
      <c r="L664" s="37"/>
      <c r="M664" s="38"/>
      <c r="N664" s="37"/>
      <c r="O664" s="74"/>
      <c r="Q664" s="5"/>
      <c r="R664" s="5"/>
      <c r="S664" s="186"/>
      <c r="T664" s="5"/>
      <c r="U664" s="5"/>
      <c r="V664" s="5"/>
      <c r="W664" s="5"/>
    </row>
    <row r="665" spans="1:23" s="3" customFormat="1" ht="15" customHeight="1">
      <c r="A665" s="285"/>
      <c r="B665" s="25" t="s">
        <v>47</v>
      </c>
      <c r="C665" s="39"/>
      <c r="D665" s="35"/>
      <c r="E665" s="35"/>
      <c r="F665" s="35"/>
      <c r="G665" s="36"/>
      <c r="H665" s="37"/>
      <c r="I665" s="37"/>
      <c r="J665" s="37"/>
      <c r="K665" s="38"/>
      <c r="L665" s="37"/>
      <c r="M665" s="38"/>
      <c r="N665" s="37"/>
      <c r="O665" s="74"/>
      <c r="Q665" s="5"/>
      <c r="R665" s="5"/>
      <c r="S665" s="186"/>
      <c r="T665" s="5"/>
      <c r="U665" s="5"/>
      <c r="V665" s="5"/>
      <c r="W665" s="5"/>
    </row>
    <row r="666" spans="1:23" s="3" customFormat="1" ht="15" customHeight="1">
      <c r="A666" s="286"/>
      <c r="B666" s="25"/>
      <c r="C666" s="51"/>
      <c r="D666" s="52"/>
      <c r="E666" s="52"/>
      <c r="F666" s="52"/>
      <c r="G666" s="53"/>
      <c r="H666" s="71"/>
      <c r="I666" s="71"/>
      <c r="J666" s="71"/>
      <c r="K666" s="72"/>
      <c r="L666" s="71"/>
      <c r="M666" s="72"/>
      <c r="N666" s="71"/>
      <c r="O666" s="83"/>
      <c r="Q666" s="5"/>
      <c r="R666" s="5"/>
      <c r="S666" s="186"/>
      <c r="T666" s="5"/>
      <c r="U666" s="5"/>
      <c r="V666" s="5"/>
      <c r="W666" s="5"/>
    </row>
    <row r="667" spans="1:35" s="3" customFormat="1" ht="15" customHeight="1">
      <c r="A667" s="473">
        <v>102</v>
      </c>
      <c r="B667" s="29" t="s">
        <v>25</v>
      </c>
      <c r="C667" s="446" t="s">
        <v>26</v>
      </c>
      <c r="D667" s="430">
        <v>5.48</v>
      </c>
      <c r="E667" s="430">
        <v>4.74</v>
      </c>
      <c r="F667" s="430">
        <v>19.74</v>
      </c>
      <c r="G667" s="485">
        <v>146</v>
      </c>
      <c r="H667" s="435">
        <v>0.23</v>
      </c>
      <c r="I667" s="435">
        <v>15.25</v>
      </c>
      <c r="J667" s="435">
        <v>0.02</v>
      </c>
      <c r="K667" s="435">
        <v>1.07</v>
      </c>
      <c r="L667" s="435">
        <v>43.84</v>
      </c>
      <c r="M667" s="435">
        <v>109.42</v>
      </c>
      <c r="N667" s="435">
        <v>40.3</v>
      </c>
      <c r="O667" s="419">
        <v>2.02</v>
      </c>
      <c r="R667" s="5"/>
      <c r="S667" s="186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</row>
    <row r="668" spans="1:35" s="3" customFormat="1" ht="15" customHeight="1">
      <c r="A668" s="474"/>
      <c r="B668" s="29" t="s">
        <v>100</v>
      </c>
      <c r="C668" s="447"/>
      <c r="D668" s="431"/>
      <c r="E668" s="431"/>
      <c r="F668" s="431"/>
      <c r="G668" s="480"/>
      <c r="H668" s="436"/>
      <c r="I668" s="436"/>
      <c r="J668" s="436"/>
      <c r="K668" s="436"/>
      <c r="L668" s="436"/>
      <c r="M668" s="436"/>
      <c r="N668" s="436"/>
      <c r="O668" s="420"/>
      <c r="R668" s="5"/>
      <c r="S668" s="186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</row>
    <row r="669" spans="1:35" s="3" customFormat="1" ht="15" customHeight="1">
      <c r="A669" s="474"/>
      <c r="B669" s="29" t="s">
        <v>70</v>
      </c>
      <c r="C669" s="447"/>
      <c r="D669" s="431"/>
      <c r="E669" s="431"/>
      <c r="F669" s="431"/>
      <c r="G669" s="480"/>
      <c r="H669" s="436"/>
      <c r="I669" s="436"/>
      <c r="J669" s="436"/>
      <c r="K669" s="436"/>
      <c r="L669" s="436"/>
      <c r="M669" s="436"/>
      <c r="N669" s="436"/>
      <c r="O669" s="420"/>
      <c r="R669" s="5"/>
      <c r="S669" s="186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</row>
    <row r="670" spans="1:35" s="3" customFormat="1" ht="15" customHeight="1">
      <c r="A670" s="474"/>
      <c r="B670" s="29" t="s">
        <v>71</v>
      </c>
      <c r="C670" s="447"/>
      <c r="D670" s="431"/>
      <c r="E670" s="431"/>
      <c r="F670" s="431"/>
      <c r="G670" s="480"/>
      <c r="H670" s="436"/>
      <c r="I670" s="436"/>
      <c r="J670" s="436"/>
      <c r="K670" s="436"/>
      <c r="L670" s="436"/>
      <c r="M670" s="436"/>
      <c r="N670" s="436"/>
      <c r="O670" s="420"/>
      <c r="R670" s="5"/>
      <c r="S670" s="186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</row>
    <row r="671" spans="1:35" s="3" customFormat="1" ht="15" customHeight="1">
      <c r="A671" s="474"/>
      <c r="B671" s="29" t="s">
        <v>65</v>
      </c>
      <c r="C671" s="447"/>
      <c r="D671" s="431"/>
      <c r="E671" s="431"/>
      <c r="F671" s="431"/>
      <c r="G671" s="480"/>
      <c r="H671" s="436"/>
      <c r="I671" s="436"/>
      <c r="J671" s="436"/>
      <c r="K671" s="436"/>
      <c r="L671" s="436"/>
      <c r="M671" s="436"/>
      <c r="N671" s="436"/>
      <c r="O671" s="420"/>
      <c r="R671" s="5"/>
      <c r="S671" s="186"/>
      <c r="T671" s="5"/>
      <c r="U671" s="5"/>
      <c r="V671" s="5"/>
      <c r="W671" s="5"/>
      <c r="X671" s="5"/>
      <c r="Y671" s="186"/>
      <c r="Z671" s="5"/>
      <c r="AA671" s="5"/>
      <c r="AB671" s="5"/>
      <c r="AC671" s="5"/>
      <c r="AD671" s="5"/>
      <c r="AE671" s="5"/>
      <c r="AF671" s="5"/>
      <c r="AG671" s="5"/>
      <c r="AH671" s="5"/>
      <c r="AI671" s="5"/>
    </row>
    <row r="672" spans="1:35" s="3" customFormat="1" ht="15" customHeight="1">
      <c r="A672" s="474"/>
      <c r="B672" s="29" t="s">
        <v>101</v>
      </c>
      <c r="C672" s="447"/>
      <c r="D672" s="431"/>
      <c r="E672" s="431"/>
      <c r="F672" s="431"/>
      <c r="G672" s="480"/>
      <c r="H672" s="436"/>
      <c r="I672" s="436"/>
      <c r="J672" s="436"/>
      <c r="K672" s="436"/>
      <c r="L672" s="436"/>
      <c r="M672" s="436"/>
      <c r="N672" s="436"/>
      <c r="O672" s="420"/>
      <c r="R672" s="5"/>
      <c r="S672" s="186"/>
      <c r="T672" s="5"/>
      <c r="U672" s="5"/>
      <c r="V672" s="5"/>
      <c r="W672" s="5"/>
      <c r="X672" s="5"/>
      <c r="Y672" s="186"/>
      <c r="Z672" s="16"/>
      <c r="AA672" s="16"/>
      <c r="AB672" s="16"/>
      <c r="AC672" s="5"/>
      <c r="AD672" s="5"/>
      <c r="AE672" s="5"/>
      <c r="AF672" s="5"/>
      <c r="AG672" s="5"/>
      <c r="AH672" s="5"/>
      <c r="AI672" s="5"/>
    </row>
    <row r="673" spans="1:35" s="3" customFormat="1" ht="15" customHeight="1">
      <c r="A673" s="474"/>
      <c r="B673" s="29" t="s">
        <v>66</v>
      </c>
      <c r="C673" s="447"/>
      <c r="D673" s="431"/>
      <c r="E673" s="431"/>
      <c r="F673" s="431"/>
      <c r="G673" s="480"/>
      <c r="H673" s="436"/>
      <c r="I673" s="436"/>
      <c r="J673" s="436"/>
      <c r="K673" s="436"/>
      <c r="L673" s="436"/>
      <c r="M673" s="436"/>
      <c r="N673" s="436"/>
      <c r="O673" s="420"/>
      <c r="R673" s="5"/>
      <c r="S673" s="186"/>
      <c r="T673" s="16"/>
      <c r="U673" s="16"/>
      <c r="V673" s="16"/>
      <c r="W673" s="5"/>
      <c r="X673" s="5"/>
      <c r="Y673" s="186"/>
      <c r="Z673" s="16"/>
      <c r="AA673" s="16"/>
      <c r="AB673" s="16"/>
      <c r="AC673" s="5"/>
      <c r="AD673" s="5"/>
      <c r="AE673" s="5"/>
      <c r="AF673" s="5"/>
      <c r="AG673" s="5"/>
      <c r="AH673" s="5"/>
      <c r="AI673" s="5"/>
    </row>
    <row r="674" spans="1:35" s="3" customFormat="1" ht="15" customHeight="1">
      <c r="A674" s="476"/>
      <c r="B674" s="29" t="s">
        <v>72</v>
      </c>
      <c r="C674" s="448"/>
      <c r="D674" s="432"/>
      <c r="E674" s="432"/>
      <c r="F674" s="432"/>
      <c r="G674" s="486"/>
      <c r="H674" s="437"/>
      <c r="I674" s="437"/>
      <c r="J674" s="437"/>
      <c r="K674" s="437"/>
      <c r="L674" s="437"/>
      <c r="M674" s="437"/>
      <c r="N674" s="437"/>
      <c r="O674" s="520"/>
      <c r="R674" s="5"/>
      <c r="S674" s="186"/>
      <c r="T674" s="16"/>
      <c r="U674" s="16"/>
      <c r="V674" s="16"/>
      <c r="W674" s="5"/>
      <c r="X674" s="5"/>
      <c r="Y674" s="186"/>
      <c r="Z674" s="16"/>
      <c r="AA674" s="16"/>
      <c r="AB674" s="16"/>
      <c r="AC674" s="5"/>
      <c r="AD674" s="5"/>
      <c r="AE674" s="5"/>
      <c r="AF674" s="5"/>
      <c r="AG674" s="5"/>
      <c r="AH674" s="5"/>
      <c r="AI674" s="5"/>
    </row>
    <row r="675" spans="1:35" s="3" customFormat="1" ht="15" customHeight="1">
      <c r="A675" s="468">
        <v>143</v>
      </c>
      <c r="B675" s="95" t="s">
        <v>128</v>
      </c>
      <c r="C675" s="465" t="s">
        <v>27</v>
      </c>
      <c r="D675" s="430">
        <v>2.75</v>
      </c>
      <c r="E675" s="430">
        <v>5.99</v>
      </c>
      <c r="F675" s="430">
        <v>15.87</v>
      </c>
      <c r="G675" s="485">
        <v>131</v>
      </c>
      <c r="H675" s="435">
        <v>0.09</v>
      </c>
      <c r="I675" s="435">
        <v>35.69</v>
      </c>
      <c r="J675" s="435">
        <v>0.03</v>
      </c>
      <c r="K675" s="435">
        <v>2.55</v>
      </c>
      <c r="L675" s="435">
        <v>52.17</v>
      </c>
      <c r="M675" s="435">
        <v>71.03</v>
      </c>
      <c r="N675" s="435">
        <v>33.33</v>
      </c>
      <c r="O675" s="419">
        <v>1.14</v>
      </c>
      <c r="R675" s="5"/>
      <c r="S675" s="186"/>
      <c r="T675" s="16"/>
      <c r="U675" s="16"/>
      <c r="V675" s="16"/>
      <c r="W675" s="5"/>
      <c r="X675" s="5"/>
      <c r="Y675" s="186"/>
      <c r="Z675" s="16"/>
      <c r="AA675" s="16"/>
      <c r="AB675" s="16"/>
      <c r="AC675" s="5"/>
      <c r="AD675" s="5"/>
      <c r="AE675" s="5"/>
      <c r="AF675" s="5"/>
      <c r="AG675" s="5"/>
      <c r="AH675" s="5"/>
      <c r="AI675" s="5"/>
    </row>
    <row r="676" spans="1:35" s="3" customFormat="1" ht="15" customHeight="1">
      <c r="A676" s="463"/>
      <c r="B676" s="95" t="s">
        <v>240</v>
      </c>
      <c r="C676" s="466"/>
      <c r="D676" s="431"/>
      <c r="E676" s="431"/>
      <c r="F676" s="431"/>
      <c r="G676" s="480"/>
      <c r="H676" s="436"/>
      <c r="I676" s="436"/>
      <c r="J676" s="436"/>
      <c r="K676" s="436"/>
      <c r="L676" s="436"/>
      <c r="M676" s="436"/>
      <c r="N676" s="436"/>
      <c r="O676" s="420"/>
      <c r="R676" s="5"/>
      <c r="S676" s="186"/>
      <c r="T676" s="16"/>
      <c r="U676" s="16"/>
      <c r="V676" s="16"/>
      <c r="W676" s="5"/>
      <c r="X676" s="5"/>
      <c r="Y676" s="186"/>
      <c r="Z676" s="16"/>
      <c r="AA676" s="16"/>
      <c r="AB676" s="16"/>
      <c r="AC676" s="5"/>
      <c r="AD676" s="5"/>
      <c r="AE676" s="5"/>
      <c r="AF676" s="5"/>
      <c r="AG676" s="5"/>
      <c r="AH676" s="5"/>
      <c r="AI676" s="5"/>
    </row>
    <row r="677" spans="1:35" s="3" customFormat="1" ht="15" customHeight="1">
      <c r="A677" s="463"/>
      <c r="B677" s="95" t="s">
        <v>241</v>
      </c>
      <c r="C677" s="466"/>
      <c r="D677" s="431"/>
      <c r="E677" s="431"/>
      <c r="F677" s="431"/>
      <c r="G677" s="480"/>
      <c r="H677" s="436"/>
      <c r="I677" s="436"/>
      <c r="J677" s="436"/>
      <c r="K677" s="436"/>
      <c r="L677" s="436"/>
      <c r="M677" s="436"/>
      <c r="N677" s="436"/>
      <c r="O677" s="420"/>
      <c r="R677" s="5"/>
      <c r="S677" s="186"/>
      <c r="T677" s="16"/>
      <c r="U677" s="16"/>
      <c r="V677" s="16"/>
      <c r="W677" s="5"/>
      <c r="X677" s="5"/>
      <c r="Y677" s="186"/>
      <c r="Z677" s="16"/>
      <c r="AA677" s="16"/>
      <c r="AB677" s="16"/>
      <c r="AC677" s="5"/>
      <c r="AD677" s="5"/>
      <c r="AE677" s="5"/>
      <c r="AF677" s="5"/>
      <c r="AG677" s="5"/>
      <c r="AH677" s="5"/>
      <c r="AI677" s="5"/>
    </row>
    <row r="678" spans="1:35" s="3" customFormat="1" ht="15" customHeight="1">
      <c r="A678" s="463"/>
      <c r="B678" s="95" t="s">
        <v>242</v>
      </c>
      <c r="C678" s="466"/>
      <c r="D678" s="431"/>
      <c r="E678" s="431"/>
      <c r="F678" s="431"/>
      <c r="G678" s="480"/>
      <c r="H678" s="436"/>
      <c r="I678" s="436"/>
      <c r="J678" s="436"/>
      <c r="K678" s="436"/>
      <c r="L678" s="436"/>
      <c r="M678" s="436"/>
      <c r="N678" s="436"/>
      <c r="O678" s="420"/>
      <c r="R678" s="5"/>
      <c r="S678" s="186"/>
      <c r="T678" s="16"/>
      <c r="U678" s="16"/>
      <c r="V678" s="16"/>
      <c r="W678" s="5"/>
      <c r="X678" s="5"/>
      <c r="Y678" s="186"/>
      <c r="Z678" s="16"/>
      <c r="AA678" s="16"/>
      <c r="AB678" s="16"/>
      <c r="AC678" s="5"/>
      <c r="AD678" s="5"/>
      <c r="AE678" s="5"/>
      <c r="AF678" s="5"/>
      <c r="AG678" s="5"/>
      <c r="AH678" s="5"/>
      <c r="AI678" s="5"/>
    </row>
    <row r="679" spans="1:35" s="3" customFormat="1" ht="15" customHeight="1">
      <c r="A679" s="463"/>
      <c r="B679" s="95" t="s">
        <v>243</v>
      </c>
      <c r="C679" s="466"/>
      <c r="D679" s="431"/>
      <c r="E679" s="431"/>
      <c r="F679" s="431"/>
      <c r="G679" s="480"/>
      <c r="H679" s="436"/>
      <c r="I679" s="436"/>
      <c r="J679" s="436"/>
      <c r="K679" s="436"/>
      <c r="L679" s="436"/>
      <c r="M679" s="436"/>
      <c r="N679" s="436"/>
      <c r="O679" s="420"/>
      <c r="R679" s="5"/>
      <c r="S679" s="186"/>
      <c r="T679" s="16"/>
      <c r="U679" s="16"/>
      <c r="V679" s="16"/>
      <c r="W679" s="5"/>
      <c r="X679" s="5"/>
      <c r="Y679" s="186"/>
      <c r="Z679" s="12"/>
      <c r="AA679" s="12"/>
      <c r="AB679" s="12"/>
      <c r="AC679" s="5"/>
      <c r="AD679" s="5"/>
      <c r="AE679" s="5"/>
      <c r="AF679" s="5"/>
      <c r="AG679" s="5"/>
      <c r="AH679" s="5"/>
      <c r="AI679" s="5"/>
    </row>
    <row r="680" spans="1:35" s="3" customFormat="1" ht="15" customHeight="1">
      <c r="A680" s="463"/>
      <c r="B680" s="95" t="s">
        <v>248</v>
      </c>
      <c r="C680" s="466"/>
      <c r="D680" s="431"/>
      <c r="E680" s="431"/>
      <c r="F680" s="431"/>
      <c r="G680" s="480"/>
      <c r="H680" s="436"/>
      <c r="I680" s="436"/>
      <c r="J680" s="436"/>
      <c r="K680" s="436"/>
      <c r="L680" s="436"/>
      <c r="M680" s="436"/>
      <c r="N680" s="436"/>
      <c r="O680" s="420"/>
      <c r="R680" s="5"/>
      <c r="S680" s="186"/>
      <c r="T680" s="12"/>
      <c r="U680" s="12"/>
      <c r="V680" s="12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</row>
    <row r="681" spans="1:35" s="3" customFormat="1" ht="15" customHeight="1">
      <c r="A681" s="463"/>
      <c r="B681" s="95" t="s">
        <v>244</v>
      </c>
      <c r="C681" s="466"/>
      <c r="D681" s="431"/>
      <c r="E681" s="431"/>
      <c r="F681" s="431"/>
      <c r="G681" s="480"/>
      <c r="H681" s="436"/>
      <c r="I681" s="436"/>
      <c r="J681" s="436"/>
      <c r="K681" s="436"/>
      <c r="L681" s="436"/>
      <c r="M681" s="436"/>
      <c r="N681" s="436"/>
      <c r="O681" s="420"/>
      <c r="R681" s="5"/>
      <c r="S681" s="186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</row>
    <row r="682" spans="1:35" s="3" customFormat="1" ht="15" customHeight="1">
      <c r="A682" s="463"/>
      <c r="B682" s="95" t="s">
        <v>245</v>
      </c>
      <c r="C682" s="466"/>
      <c r="D682" s="431"/>
      <c r="E682" s="431"/>
      <c r="F682" s="431"/>
      <c r="G682" s="480"/>
      <c r="H682" s="436"/>
      <c r="I682" s="436"/>
      <c r="J682" s="436"/>
      <c r="K682" s="436"/>
      <c r="L682" s="436"/>
      <c r="M682" s="436"/>
      <c r="N682" s="436"/>
      <c r="O682" s="420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</row>
    <row r="683" spans="1:35" s="3" customFormat="1" ht="15" customHeight="1">
      <c r="A683" s="463"/>
      <c r="B683" s="95" t="s">
        <v>246</v>
      </c>
      <c r="C683" s="466"/>
      <c r="D683" s="431"/>
      <c r="E683" s="431"/>
      <c r="F683" s="431"/>
      <c r="G683" s="480"/>
      <c r="H683" s="436"/>
      <c r="I683" s="436"/>
      <c r="J683" s="436"/>
      <c r="K683" s="436"/>
      <c r="L683" s="436"/>
      <c r="M683" s="436"/>
      <c r="N683" s="436"/>
      <c r="O683" s="420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</row>
    <row r="684" spans="1:35" s="3" customFormat="1" ht="15" customHeight="1">
      <c r="A684" s="463"/>
      <c r="B684" s="95" t="s">
        <v>284</v>
      </c>
      <c r="C684" s="466"/>
      <c r="D684" s="431"/>
      <c r="E684" s="431"/>
      <c r="F684" s="431"/>
      <c r="G684" s="480"/>
      <c r="H684" s="436"/>
      <c r="I684" s="436"/>
      <c r="J684" s="436"/>
      <c r="K684" s="436"/>
      <c r="L684" s="436"/>
      <c r="M684" s="436"/>
      <c r="N684" s="436"/>
      <c r="O684" s="420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</row>
    <row r="685" spans="1:35" s="3" customFormat="1" ht="15" customHeight="1">
      <c r="A685" s="464"/>
      <c r="B685" s="95" t="s">
        <v>247</v>
      </c>
      <c r="C685" s="467"/>
      <c r="D685" s="445"/>
      <c r="E685" s="445"/>
      <c r="F685" s="445"/>
      <c r="G685" s="481"/>
      <c r="H685" s="484"/>
      <c r="I685" s="484"/>
      <c r="J685" s="484"/>
      <c r="K685" s="484"/>
      <c r="L685" s="484"/>
      <c r="M685" s="484"/>
      <c r="N685" s="484"/>
      <c r="O685" s="521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</row>
    <row r="686" spans="1:35" s="3" customFormat="1" ht="15" customHeight="1">
      <c r="A686" s="453">
        <v>279</v>
      </c>
      <c r="B686" s="95" t="s">
        <v>211</v>
      </c>
      <c r="C686" s="483" t="s">
        <v>309</v>
      </c>
      <c r="D686" s="433">
        <v>12.22</v>
      </c>
      <c r="E686" s="433">
        <v>19.68</v>
      </c>
      <c r="F686" s="433">
        <v>14.66</v>
      </c>
      <c r="G686" s="479">
        <v>285</v>
      </c>
      <c r="H686" s="438">
        <v>0.07</v>
      </c>
      <c r="I686" s="438">
        <v>1.02</v>
      </c>
      <c r="J686" s="438">
        <v>0.15</v>
      </c>
      <c r="K686" s="438">
        <v>0.64</v>
      </c>
      <c r="L686" s="438">
        <v>27</v>
      </c>
      <c r="M686" s="438">
        <v>138.88</v>
      </c>
      <c r="N686" s="438">
        <v>20.58</v>
      </c>
      <c r="O686" s="529">
        <v>1.92</v>
      </c>
      <c r="R686" s="5"/>
      <c r="S686" s="186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</row>
    <row r="687" spans="1:35" s="3" customFormat="1" ht="15" customHeight="1">
      <c r="A687" s="454"/>
      <c r="B687" s="95" t="s">
        <v>615</v>
      </c>
      <c r="C687" s="466"/>
      <c r="D687" s="431"/>
      <c r="E687" s="431"/>
      <c r="F687" s="431"/>
      <c r="G687" s="480"/>
      <c r="H687" s="436"/>
      <c r="I687" s="436"/>
      <c r="J687" s="436"/>
      <c r="K687" s="436"/>
      <c r="L687" s="436"/>
      <c r="M687" s="436"/>
      <c r="N687" s="436"/>
      <c r="O687" s="420"/>
      <c r="R687" s="5"/>
      <c r="S687" s="186"/>
      <c r="T687" s="16"/>
      <c r="U687" s="16"/>
      <c r="V687" s="16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</row>
    <row r="688" spans="1:35" s="3" customFormat="1" ht="15" customHeight="1">
      <c r="A688" s="454"/>
      <c r="B688" s="95" t="s">
        <v>616</v>
      </c>
      <c r="C688" s="466"/>
      <c r="D688" s="431"/>
      <c r="E688" s="431"/>
      <c r="F688" s="431"/>
      <c r="G688" s="480"/>
      <c r="H688" s="436"/>
      <c r="I688" s="436"/>
      <c r="J688" s="436"/>
      <c r="K688" s="436"/>
      <c r="L688" s="436"/>
      <c r="M688" s="436"/>
      <c r="N688" s="436"/>
      <c r="O688" s="420"/>
      <c r="R688" s="5"/>
      <c r="S688" s="186"/>
      <c r="T688" s="16"/>
      <c r="U688" s="16"/>
      <c r="V688" s="16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</row>
    <row r="689" spans="1:35" s="3" customFormat="1" ht="15" customHeight="1">
      <c r="A689" s="454"/>
      <c r="B689" s="95" t="s">
        <v>617</v>
      </c>
      <c r="C689" s="466"/>
      <c r="D689" s="431"/>
      <c r="E689" s="431"/>
      <c r="F689" s="431"/>
      <c r="G689" s="480"/>
      <c r="H689" s="436"/>
      <c r="I689" s="436"/>
      <c r="J689" s="436"/>
      <c r="K689" s="436"/>
      <c r="L689" s="436"/>
      <c r="M689" s="436"/>
      <c r="N689" s="436"/>
      <c r="O689" s="420"/>
      <c r="R689" s="5"/>
      <c r="S689" s="186"/>
      <c r="T689" s="16"/>
      <c r="U689" s="16"/>
      <c r="V689" s="16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</row>
    <row r="690" spans="1:35" s="3" customFormat="1" ht="15" customHeight="1">
      <c r="A690" s="454"/>
      <c r="B690" s="95" t="s">
        <v>618</v>
      </c>
      <c r="C690" s="466"/>
      <c r="D690" s="431"/>
      <c r="E690" s="431"/>
      <c r="F690" s="431"/>
      <c r="G690" s="480"/>
      <c r="H690" s="436"/>
      <c r="I690" s="436"/>
      <c r="J690" s="436"/>
      <c r="K690" s="436"/>
      <c r="L690" s="436"/>
      <c r="M690" s="436"/>
      <c r="N690" s="436"/>
      <c r="O690" s="420"/>
      <c r="R690" s="5"/>
      <c r="S690" s="186"/>
      <c r="T690" s="16"/>
      <c r="U690" s="16"/>
      <c r="V690" s="16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</row>
    <row r="691" spans="1:35" s="3" customFormat="1" ht="15" customHeight="1">
      <c r="A691" s="454"/>
      <c r="B691" s="95" t="s">
        <v>619</v>
      </c>
      <c r="C691" s="466"/>
      <c r="D691" s="431"/>
      <c r="E691" s="431"/>
      <c r="F691" s="431"/>
      <c r="G691" s="480"/>
      <c r="H691" s="436"/>
      <c r="I691" s="436"/>
      <c r="J691" s="436"/>
      <c r="K691" s="436"/>
      <c r="L691" s="436"/>
      <c r="M691" s="436"/>
      <c r="N691" s="436"/>
      <c r="O691" s="420"/>
      <c r="R691" s="5"/>
      <c r="S691" s="186"/>
      <c r="T691" s="16"/>
      <c r="U691" s="16"/>
      <c r="V691" s="16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</row>
    <row r="692" spans="1:35" s="3" customFormat="1" ht="15" customHeight="1">
      <c r="A692" s="454"/>
      <c r="B692" s="95" t="s">
        <v>620</v>
      </c>
      <c r="C692" s="466"/>
      <c r="D692" s="431"/>
      <c r="E692" s="431"/>
      <c r="F692" s="431"/>
      <c r="G692" s="480"/>
      <c r="H692" s="436"/>
      <c r="I692" s="436"/>
      <c r="J692" s="436"/>
      <c r="K692" s="436"/>
      <c r="L692" s="436"/>
      <c r="M692" s="436"/>
      <c r="N692" s="436"/>
      <c r="O692" s="420"/>
      <c r="R692" s="5"/>
      <c r="S692" s="186"/>
      <c r="T692" s="16"/>
      <c r="U692" s="16"/>
      <c r="V692" s="16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</row>
    <row r="693" spans="1:35" s="3" customFormat="1" ht="15" customHeight="1">
      <c r="A693" s="454"/>
      <c r="B693" s="95" t="s">
        <v>621</v>
      </c>
      <c r="C693" s="466"/>
      <c r="D693" s="431"/>
      <c r="E693" s="431"/>
      <c r="F693" s="431"/>
      <c r="G693" s="480"/>
      <c r="H693" s="436"/>
      <c r="I693" s="436"/>
      <c r="J693" s="436"/>
      <c r="K693" s="436"/>
      <c r="L693" s="436"/>
      <c r="M693" s="436"/>
      <c r="N693" s="436"/>
      <c r="O693" s="420"/>
      <c r="R693" s="5"/>
      <c r="S693" s="186"/>
      <c r="T693" s="16"/>
      <c r="U693" s="16"/>
      <c r="V693" s="16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</row>
    <row r="694" spans="1:35" s="3" customFormat="1" ht="15" customHeight="1">
      <c r="A694" s="454"/>
      <c r="B694" s="95" t="s">
        <v>622</v>
      </c>
      <c r="C694" s="466"/>
      <c r="D694" s="431"/>
      <c r="E694" s="431"/>
      <c r="F694" s="431"/>
      <c r="G694" s="480"/>
      <c r="H694" s="436"/>
      <c r="I694" s="436"/>
      <c r="J694" s="436"/>
      <c r="K694" s="436"/>
      <c r="L694" s="436"/>
      <c r="M694" s="436"/>
      <c r="N694" s="436"/>
      <c r="O694" s="420"/>
      <c r="R694" s="5"/>
      <c r="S694" s="186"/>
      <c r="T694" s="16"/>
      <c r="U694" s="16"/>
      <c r="V694" s="16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</row>
    <row r="695" spans="1:35" s="3" customFormat="1" ht="15" customHeight="1">
      <c r="A695" s="454"/>
      <c r="B695" s="95" t="s">
        <v>623</v>
      </c>
      <c r="C695" s="466"/>
      <c r="D695" s="431"/>
      <c r="E695" s="431"/>
      <c r="F695" s="431"/>
      <c r="G695" s="480"/>
      <c r="H695" s="436"/>
      <c r="I695" s="436"/>
      <c r="J695" s="436"/>
      <c r="K695" s="436"/>
      <c r="L695" s="436"/>
      <c r="M695" s="436"/>
      <c r="N695" s="436"/>
      <c r="O695" s="420"/>
      <c r="R695" s="5"/>
      <c r="S695" s="186"/>
      <c r="T695" s="16"/>
      <c r="U695" s="16"/>
      <c r="V695" s="16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</row>
    <row r="696" spans="1:35" s="3" customFormat="1" ht="15" customHeight="1">
      <c r="A696" s="455"/>
      <c r="B696" s="95" t="s">
        <v>624</v>
      </c>
      <c r="C696" s="472"/>
      <c r="D696" s="432"/>
      <c r="E696" s="432"/>
      <c r="F696" s="432"/>
      <c r="G696" s="486"/>
      <c r="H696" s="437"/>
      <c r="I696" s="437"/>
      <c r="J696" s="437"/>
      <c r="K696" s="437"/>
      <c r="L696" s="437"/>
      <c r="M696" s="437"/>
      <c r="N696" s="437"/>
      <c r="O696" s="520"/>
      <c r="R696" s="5"/>
      <c r="S696" s="186"/>
      <c r="T696" s="16"/>
      <c r="U696" s="16"/>
      <c r="V696" s="16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</row>
    <row r="697" spans="1:35" s="3" customFormat="1" ht="15" customHeight="1">
      <c r="A697" s="453">
        <v>42</v>
      </c>
      <c r="B697" s="301" t="s">
        <v>505</v>
      </c>
      <c r="C697" s="575" t="s">
        <v>29</v>
      </c>
      <c r="D697" s="541">
        <v>1.02</v>
      </c>
      <c r="E697" s="541">
        <v>5.13</v>
      </c>
      <c r="F697" s="541">
        <v>5.57</v>
      </c>
      <c r="G697" s="541">
        <v>74</v>
      </c>
      <c r="H697" s="541">
        <v>0.04</v>
      </c>
      <c r="I697" s="541">
        <v>7.43</v>
      </c>
      <c r="J697" s="541"/>
      <c r="K697" s="541">
        <v>0.08</v>
      </c>
      <c r="L697" s="541">
        <v>12.05</v>
      </c>
      <c r="M697" s="541">
        <v>28.01</v>
      </c>
      <c r="N697" s="541">
        <v>11.01</v>
      </c>
      <c r="O697" s="541">
        <v>0.45</v>
      </c>
      <c r="R697" s="5"/>
      <c r="S697" s="186"/>
      <c r="T697" s="16"/>
      <c r="U697" s="16"/>
      <c r="V697" s="16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</row>
    <row r="698" spans="1:35" s="3" customFormat="1" ht="15" customHeight="1">
      <c r="A698" s="463"/>
      <c r="B698" s="301" t="s">
        <v>566</v>
      </c>
      <c r="C698" s="576"/>
      <c r="D698" s="463"/>
      <c r="E698" s="463"/>
      <c r="F698" s="463"/>
      <c r="G698" s="463"/>
      <c r="H698" s="463"/>
      <c r="I698" s="463"/>
      <c r="J698" s="463"/>
      <c r="K698" s="463"/>
      <c r="L698" s="463"/>
      <c r="M698" s="463"/>
      <c r="N698" s="463"/>
      <c r="O698" s="463"/>
      <c r="R698" s="5"/>
      <c r="S698" s="186"/>
      <c r="T698" s="16"/>
      <c r="U698" s="16"/>
      <c r="V698" s="16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</row>
    <row r="699" spans="1:35" s="3" customFormat="1" ht="15" customHeight="1">
      <c r="A699" s="463"/>
      <c r="B699" s="301" t="s">
        <v>567</v>
      </c>
      <c r="C699" s="576"/>
      <c r="D699" s="463"/>
      <c r="E699" s="463"/>
      <c r="F699" s="463"/>
      <c r="G699" s="463"/>
      <c r="H699" s="463"/>
      <c r="I699" s="463"/>
      <c r="J699" s="463"/>
      <c r="K699" s="463"/>
      <c r="L699" s="463"/>
      <c r="M699" s="463"/>
      <c r="N699" s="463"/>
      <c r="O699" s="463"/>
      <c r="R699" s="5"/>
      <c r="S699" s="186"/>
      <c r="T699" s="16"/>
      <c r="U699" s="16"/>
      <c r="V699" s="16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</row>
    <row r="700" spans="1:35" s="3" customFormat="1" ht="15" customHeight="1">
      <c r="A700" s="463"/>
      <c r="B700" s="301" t="s">
        <v>568</v>
      </c>
      <c r="C700" s="576"/>
      <c r="D700" s="463"/>
      <c r="E700" s="463"/>
      <c r="F700" s="463"/>
      <c r="G700" s="463"/>
      <c r="H700" s="463"/>
      <c r="I700" s="463"/>
      <c r="J700" s="463"/>
      <c r="K700" s="463"/>
      <c r="L700" s="463"/>
      <c r="M700" s="463"/>
      <c r="N700" s="463"/>
      <c r="O700" s="463"/>
      <c r="R700" s="5"/>
      <c r="S700" s="186"/>
      <c r="T700" s="16"/>
      <c r="U700" s="16"/>
      <c r="V700" s="16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</row>
    <row r="701" spans="1:35" s="3" customFormat="1" ht="15" customHeight="1">
      <c r="A701" s="463"/>
      <c r="B701" s="301" t="s">
        <v>569</v>
      </c>
      <c r="C701" s="576"/>
      <c r="D701" s="463"/>
      <c r="E701" s="463"/>
      <c r="F701" s="463"/>
      <c r="G701" s="463"/>
      <c r="H701" s="463"/>
      <c r="I701" s="463"/>
      <c r="J701" s="463"/>
      <c r="K701" s="463"/>
      <c r="L701" s="463"/>
      <c r="M701" s="463"/>
      <c r="N701" s="463"/>
      <c r="O701" s="463"/>
      <c r="R701" s="5"/>
      <c r="S701" s="186"/>
      <c r="T701" s="12"/>
      <c r="U701" s="12"/>
      <c r="V701" s="13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</row>
    <row r="702" spans="1:35" s="3" customFormat="1" ht="15" customHeight="1">
      <c r="A702" s="463"/>
      <c r="B702" s="301" t="s">
        <v>74</v>
      </c>
      <c r="C702" s="576"/>
      <c r="D702" s="463"/>
      <c r="E702" s="463"/>
      <c r="F702" s="463"/>
      <c r="G702" s="463"/>
      <c r="H702" s="463"/>
      <c r="I702" s="463"/>
      <c r="J702" s="463"/>
      <c r="K702" s="463"/>
      <c r="L702" s="463"/>
      <c r="M702" s="463"/>
      <c r="N702" s="463"/>
      <c r="O702" s="463"/>
      <c r="R702" s="5"/>
      <c r="S702" s="186"/>
      <c r="T702" s="12"/>
      <c r="U702" s="12"/>
      <c r="V702" s="13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</row>
    <row r="703" spans="1:35" s="3" customFormat="1" ht="15" customHeight="1">
      <c r="A703" s="464"/>
      <c r="B703" s="301" t="s">
        <v>570</v>
      </c>
      <c r="C703" s="577"/>
      <c r="D703" s="464"/>
      <c r="E703" s="464"/>
      <c r="F703" s="464"/>
      <c r="G703" s="464"/>
      <c r="H703" s="464"/>
      <c r="I703" s="464"/>
      <c r="J703" s="464"/>
      <c r="K703" s="464"/>
      <c r="L703" s="464"/>
      <c r="M703" s="464"/>
      <c r="N703" s="464"/>
      <c r="O703" s="464"/>
      <c r="R703" s="5"/>
      <c r="S703" s="186"/>
      <c r="T703" s="12"/>
      <c r="U703" s="12"/>
      <c r="V703" s="13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</row>
    <row r="704" spans="1:35" s="3" customFormat="1" ht="15" customHeight="1">
      <c r="A704" s="453">
        <v>348</v>
      </c>
      <c r="B704" s="95" t="s">
        <v>46</v>
      </c>
      <c r="C704" s="534" t="s">
        <v>22</v>
      </c>
      <c r="D704" s="433">
        <v>1.3</v>
      </c>
      <c r="E704" s="433"/>
      <c r="F704" s="433">
        <v>23.73</v>
      </c>
      <c r="G704" s="479">
        <v>96</v>
      </c>
      <c r="H704" s="438">
        <v>0.02</v>
      </c>
      <c r="I704" s="438">
        <v>1</v>
      </c>
      <c r="J704" s="438"/>
      <c r="K704" s="438">
        <v>0.12</v>
      </c>
      <c r="L704" s="438">
        <v>40.2</v>
      </c>
      <c r="M704" s="438">
        <v>36.5</v>
      </c>
      <c r="N704" s="438">
        <v>26.25</v>
      </c>
      <c r="O704" s="529">
        <v>0.83</v>
      </c>
      <c r="R704" s="5"/>
      <c r="S704" s="186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</row>
    <row r="705" spans="1:35" s="3" customFormat="1" ht="15" customHeight="1">
      <c r="A705" s="454"/>
      <c r="B705" s="104" t="s">
        <v>530</v>
      </c>
      <c r="C705" s="527"/>
      <c r="D705" s="431"/>
      <c r="E705" s="431"/>
      <c r="F705" s="431"/>
      <c r="G705" s="480"/>
      <c r="H705" s="436"/>
      <c r="I705" s="436"/>
      <c r="J705" s="436"/>
      <c r="K705" s="436"/>
      <c r="L705" s="436"/>
      <c r="M705" s="436"/>
      <c r="N705" s="436"/>
      <c r="O705" s="420"/>
      <c r="R705" s="5"/>
      <c r="S705" s="186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</row>
    <row r="706" spans="1:35" s="3" customFormat="1" ht="15" customHeight="1">
      <c r="A706" s="454"/>
      <c r="B706" s="77" t="s">
        <v>529</v>
      </c>
      <c r="C706" s="527"/>
      <c r="D706" s="431"/>
      <c r="E706" s="431"/>
      <c r="F706" s="431"/>
      <c r="G706" s="480"/>
      <c r="H706" s="436"/>
      <c r="I706" s="436"/>
      <c r="J706" s="436"/>
      <c r="K706" s="436"/>
      <c r="L706" s="436"/>
      <c r="M706" s="436"/>
      <c r="N706" s="436"/>
      <c r="O706" s="420"/>
      <c r="R706" s="5"/>
      <c r="S706" s="186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</row>
    <row r="707" spans="1:35" s="3" customFormat="1" ht="15" customHeight="1">
      <c r="A707" s="469"/>
      <c r="B707" s="105"/>
      <c r="C707" s="528"/>
      <c r="D707" s="432"/>
      <c r="E707" s="432"/>
      <c r="F707" s="432"/>
      <c r="G707" s="486"/>
      <c r="H707" s="437"/>
      <c r="I707" s="437"/>
      <c r="J707" s="437"/>
      <c r="K707" s="437"/>
      <c r="L707" s="437"/>
      <c r="M707" s="437"/>
      <c r="N707" s="437"/>
      <c r="O707" s="520"/>
      <c r="R707" s="5"/>
      <c r="S707" s="186"/>
      <c r="T707" s="12"/>
      <c r="U707" s="12"/>
      <c r="V707" s="12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</row>
    <row r="708" spans="1:35" s="3" customFormat="1" ht="15" customHeight="1">
      <c r="A708" s="273" t="s">
        <v>635</v>
      </c>
      <c r="B708" s="29" t="s">
        <v>99</v>
      </c>
      <c r="C708" s="39" t="s">
        <v>129</v>
      </c>
      <c r="D708" s="35">
        <v>2.28</v>
      </c>
      <c r="E708" s="35">
        <v>0.24</v>
      </c>
      <c r="F708" s="35">
        <v>14.76</v>
      </c>
      <c r="G708" s="36">
        <v>70.5</v>
      </c>
      <c r="H708" s="37">
        <v>0.03</v>
      </c>
      <c r="I708" s="37"/>
      <c r="J708" s="37"/>
      <c r="K708" s="38">
        <v>0.33</v>
      </c>
      <c r="L708" s="37">
        <v>6</v>
      </c>
      <c r="M708" s="38">
        <v>19.5</v>
      </c>
      <c r="N708" s="37">
        <v>4.2</v>
      </c>
      <c r="O708" s="73">
        <v>0.33</v>
      </c>
      <c r="R708" s="5"/>
      <c r="S708" s="186"/>
      <c r="T708" s="16"/>
      <c r="U708" s="16"/>
      <c r="V708" s="16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</row>
    <row r="709" spans="1:35" s="3" customFormat="1" ht="15" customHeight="1">
      <c r="A709" s="273" t="s">
        <v>635</v>
      </c>
      <c r="B709" s="29" t="s">
        <v>126</v>
      </c>
      <c r="C709" s="39" t="s">
        <v>186</v>
      </c>
      <c r="D709" s="35">
        <v>1.52</v>
      </c>
      <c r="E709" s="35">
        <v>0.16</v>
      </c>
      <c r="F709" s="35">
        <v>9.84</v>
      </c>
      <c r="G709" s="36">
        <v>47</v>
      </c>
      <c r="H709" s="38">
        <v>0.02</v>
      </c>
      <c r="I709" s="38"/>
      <c r="J709" s="38"/>
      <c r="K709" s="38">
        <v>0.22</v>
      </c>
      <c r="L709" s="38">
        <v>4</v>
      </c>
      <c r="M709" s="38">
        <v>13</v>
      </c>
      <c r="N709" s="38">
        <v>2.8</v>
      </c>
      <c r="O709" s="99">
        <v>0.22</v>
      </c>
      <c r="R709" s="5"/>
      <c r="S709" s="186"/>
      <c r="T709" s="16"/>
      <c r="U709" s="16"/>
      <c r="V709" s="16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</row>
    <row r="710" spans="1:35" s="3" customFormat="1" ht="15" customHeight="1">
      <c r="A710" s="276"/>
      <c r="B710" s="25" t="s">
        <v>23</v>
      </c>
      <c r="C710" s="39"/>
      <c r="D710" s="40">
        <f>SUM(D667:D709)</f>
        <v>26.570000000000004</v>
      </c>
      <c r="E710" s="40">
        <f aca="true" t="shared" si="37" ref="E710:O710">SUM(E667:E709)</f>
        <v>35.94</v>
      </c>
      <c r="F710" s="40">
        <f t="shared" si="37"/>
        <v>104.17</v>
      </c>
      <c r="G710" s="40">
        <f t="shared" si="37"/>
        <v>849.5</v>
      </c>
      <c r="H710" s="40">
        <f t="shared" si="37"/>
        <v>0.5</v>
      </c>
      <c r="I710" s="40">
        <f t="shared" si="37"/>
        <v>60.39</v>
      </c>
      <c r="J710" s="40">
        <f t="shared" si="37"/>
        <v>0.2</v>
      </c>
      <c r="K710" s="40">
        <f t="shared" si="37"/>
        <v>5.01</v>
      </c>
      <c r="L710" s="40">
        <f t="shared" si="37"/>
        <v>185.26</v>
      </c>
      <c r="M710" s="40">
        <f t="shared" si="37"/>
        <v>416.34</v>
      </c>
      <c r="N710" s="40">
        <f t="shared" si="37"/>
        <v>138.47</v>
      </c>
      <c r="O710" s="40">
        <f t="shared" si="37"/>
        <v>6.91</v>
      </c>
      <c r="R710" s="5"/>
      <c r="S710" s="186"/>
      <c r="T710" s="16"/>
      <c r="U710" s="16"/>
      <c r="V710" s="16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</row>
    <row r="711" spans="1:35" s="3" customFormat="1" ht="15" customHeight="1">
      <c r="A711" s="272"/>
      <c r="B711" s="297"/>
      <c r="C711" s="39"/>
      <c r="D711" s="40"/>
      <c r="E711" s="40"/>
      <c r="F711" s="40"/>
      <c r="G711" s="111"/>
      <c r="H711" s="40"/>
      <c r="I711" s="40"/>
      <c r="J711" s="40"/>
      <c r="K711" s="111"/>
      <c r="L711" s="40"/>
      <c r="M711" s="111"/>
      <c r="N711" s="40"/>
      <c r="O711" s="75"/>
      <c r="R711" s="5"/>
      <c r="S711" s="186"/>
      <c r="T711" s="16"/>
      <c r="U711" s="16"/>
      <c r="V711" s="16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</row>
    <row r="712" spans="1:35" s="3" customFormat="1" ht="15" customHeight="1">
      <c r="A712" s="174"/>
      <c r="B712" s="119" t="s">
        <v>343</v>
      </c>
      <c r="C712" s="187"/>
      <c r="D712" s="40"/>
      <c r="E712" s="40"/>
      <c r="F712" s="40"/>
      <c r="G712" s="111"/>
      <c r="H712" s="40"/>
      <c r="I712" s="40"/>
      <c r="J712" s="40"/>
      <c r="K712" s="111"/>
      <c r="L712" s="40"/>
      <c r="M712" s="111"/>
      <c r="N712" s="40"/>
      <c r="O712" s="75"/>
      <c r="R712" s="5"/>
      <c r="S712" s="186"/>
      <c r="T712" s="16"/>
      <c r="U712" s="16"/>
      <c r="V712" s="16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</row>
    <row r="713" spans="1:35" s="3" customFormat="1" ht="15" customHeight="1">
      <c r="A713" s="174"/>
      <c r="B713" s="119"/>
      <c r="C713" s="263"/>
      <c r="D713" s="66"/>
      <c r="E713" s="66"/>
      <c r="F713" s="66"/>
      <c r="G713" s="255"/>
      <c r="H713" s="66"/>
      <c r="I713" s="66"/>
      <c r="J713" s="66"/>
      <c r="K713" s="255"/>
      <c r="L713" s="66"/>
      <c r="M713" s="255"/>
      <c r="N713" s="66"/>
      <c r="O713" s="112"/>
      <c r="R713" s="5"/>
      <c r="S713" s="186"/>
      <c r="T713" s="16"/>
      <c r="U713" s="16"/>
      <c r="V713" s="16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</row>
    <row r="714" spans="1:35" s="3" customFormat="1" ht="15" customHeight="1">
      <c r="A714" s="453">
        <v>420</v>
      </c>
      <c r="B714" s="179" t="s">
        <v>289</v>
      </c>
      <c r="C714" s="465" t="s">
        <v>45</v>
      </c>
      <c r="D714" s="430">
        <v>10.3</v>
      </c>
      <c r="E714" s="430">
        <v>13.4</v>
      </c>
      <c r="F714" s="430">
        <v>31</v>
      </c>
      <c r="G714" s="485">
        <v>286</v>
      </c>
      <c r="H714" s="435">
        <v>0.12</v>
      </c>
      <c r="I714" s="510"/>
      <c r="J714" s="435">
        <v>0.02</v>
      </c>
      <c r="K714" s="435">
        <v>1.7</v>
      </c>
      <c r="L714" s="435">
        <v>26</v>
      </c>
      <c r="M714" s="435">
        <v>111</v>
      </c>
      <c r="N714" s="435">
        <v>16</v>
      </c>
      <c r="O714" s="419">
        <v>1.3</v>
      </c>
      <c r="R714" s="5"/>
      <c r="S714" s="5"/>
      <c r="T714" s="12"/>
      <c r="U714" s="12"/>
      <c r="V714" s="12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</row>
    <row r="715" spans="1:35" s="3" customFormat="1" ht="15" customHeight="1">
      <c r="A715" s="454"/>
      <c r="B715" s="95" t="s">
        <v>290</v>
      </c>
      <c r="C715" s="466"/>
      <c r="D715" s="431"/>
      <c r="E715" s="431"/>
      <c r="F715" s="431"/>
      <c r="G715" s="480"/>
      <c r="H715" s="436"/>
      <c r="I715" s="511"/>
      <c r="J715" s="436"/>
      <c r="K715" s="436"/>
      <c r="L715" s="436"/>
      <c r="M715" s="436"/>
      <c r="N715" s="436"/>
      <c r="O715" s="420"/>
      <c r="R715" s="5"/>
      <c r="S715" s="5"/>
      <c r="T715" s="12"/>
      <c r="U715" s="12"/>
      <c r="V715" s="12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</row>
    <row r="716" spans="1:35" s="3" customFormat="1" ht="15" customHeight="1">
      <c r="A716" s="454"/>
      <c r="B716" s="95" t="s">
        <v>294</v>
      </c>
      <c r="C716" s="466"/>
      <c r="D716" s="431"/>
      <c r="E716" s="431"/>
      <c r="F716" s="431"/>
      <c r="G716" s="480"/>
      <c r="H716" s="436"/>
      <c r="I716" s="511"/>
      <c r="J716" s="436"/>
      <c r="K716" s="436"/>
      <c r="L716" s="436"/>
      <c r="M716" s="436"/>
      <c r="N716" s="436"/>
      <c r="O716" s="420"/>
      <c r="R716" s="5"/>
      <c r="S716" s="5"/>
      <c r="T716" s="12"/>
      <c r="U716" s="12"/>
      <c r="V716" s="12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</row>
    <row r="717" spans="1:35" s="3" customFormat="1" ht="15" customHeight="1">
      <c r="A717" s="454"/>
      <c r="B717" s="95" t="s">
        <v>291</v>
      </c>
      <c r="C717" s="466"/>
      <c r="D717" s="431"/>
      <c r="E717" s="431"/>
      <c r="F717" s="431"/>
      <c r="G717" s="480"/>
      <c r="H717" s="436"/>
      <c r="I717" s="511"/>
      <c r="J717" s="436"/>
      <c r="K717" s="436"/>
      <c r="L717" s="436"/>
      <c r="M717" s="436"/>
      <c r="N717" s="436"/>
      <c r="O717" s="420"/>
      <c r="R717" s="5"/>
      <c r="S717" s="5"/>
      <c r="T717" s="12"/>
      <c r="U717" s="12"/>
      <c r="V717" s="12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</row>
    <row r="718" spans="1:35" s="3" customFormat="1" ht="15" customHeight="1">
      <c r="A718" s="454"/>
      <c r="B718" s="95" t="s">
        <v>123</v>
      </c>
      <c r="C718" s="466"/>
      <c r="D718" s="431"/>
      <c r="E718" s="431"/>
      <c r="F718" s="431"/>
      <c r="G718" s="480"/>
      <c r="H718" s="436"/>
      <c r="I718" s="511"/>
      <c r="J718" s="436"/>
      <c r="K718" s="436"/>
      <c r="L718" s="436"/>
      <c r="M718" s="436"/>
      <c r="N718" s="436"/>
      <c r="O718" s="420"/>
      <c r="R718" s="5"/>
      <c r="S718" s="186"/>
      <c r="T718" s="12"/>
      <c r="U718" s="12"/>
      <c r="V718" s="12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</row>
    <row r="719" spans="1:35" s="3" customFormat="1" ht="15" customHeight="1">
      <c r="A719" s="454"/>
      <c r="B719" s="95" t="s">
        <v>292</v>
      </c>
      <c r="C719" s="466"/>
      <c r="D719" s="431"/>
      <c r="E719" s="431"/>
      <c r="F719" s="431"/>
      <c r="G719" s="480"/>
      <c r="H719" s="436"/>
      <c r="I719" s="511"/>
      <c r="J719" s="436"/>
      <c r="K719" s="436"/>
      <c r="L719" s="436"/>
      <c r="M719" s="436"/>
      <c r="N719" s="436"/>
      <c r="O719" s="420"/>
      <c r="R719" s="5"/>
      <c r="S719" s="186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</row>
    <row r="720" spans="1:35" s="3" customFormat="1" ht="15" customHeight="1">
      <c r="A720" s="454"/>
      <c r="B720" s="95" t="s">
        <v>293</v>
      </c>
      <c r="C720" s="466"/>
      <c r="D720" s="431"/>
      <c r="E720" s="431"/>
      <c r="F720" s="431"/>
      <c r="G720" s="480"/>
      <c r="H720" s="436"/>
      <c r="I720" s="511"/>
      <c r="J720" s="436"/>
      <c r="K720" s="436"/>
      <c r="L720" s="436"/>
      <c r="M720" s="436"/>
      <c r="N720" s="436"/>
      <c r="O720" s="420"/>
      <c r="R720" s="5"/>
      <c r="S720" s="186"/>
      <c r="T720" s="12"/>
      <c r="U720" s="12"/>
      <c r="V720" s="12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</row>
    <row r="721" spans="1:35" s="3" customFormat="1" ht="15" customHeight="1">
      <c r="A721" s="454"/>
      <c r="B721" s="95" t="s">
        <v>75</v>
      </c>
      <c r="C721" s="466"/>
      <c r="D721" s="431"/>
      <c r="E721" s="431"/>
      <c r="F721" s="431"/>
      <c r="G721" s="480"/>
      <c r="H721" s="436"/>
      <c r="I721" s="511"/>
      <c r="J721" s="436"/>
      <c r="K721" s="436"/>
      <c r="L721" s="436"/>
      <c r="M721" s="436"/>
      <c r="N721" s="436"/>
      <c r="O721" s="420"/>
      <c r="R721" s="5"/>
      <c r="S721" s="186"/>
      <c r="T721" s="12"/>
      <c r="U721" s="12"/>
      <c r="V721" s="12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</row>
    <row r="722" spans="1:35" s="3" customFormat="1" ht="15" customHeight="1">
      <c r="A722" s="455"/>
      <c r="B722" s="95" t="s">
        <v>134</v>
      </c>
      <c r="C722" s="467"/>
      <c r="D722" s="445"/>
      <c r="E722" s="445"/>
      <c r="F722" s="445"/>
      <c r="G722" s="481"/>
      <c r="H722" s="484"/>
      <c r="I722" s="512"/>
      <c r="J722" s="484"/>
      <c r="K722" s="484"/>
      <c r="L722" s="484"/>
      <c r="M722" s="484"/>
      <c r="N722" s="484"/>
      <c r="O722" s="521"/>
      <c r="R722" s="5"/>
      <c r="S722" s="186"/>
      <c r="T722" s="12"/>
      <c r="U722" s="12"/>
      <c r="V722" s="12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</row>
    <row r="723" spans="1:35" s="3" customFormat="1" ht="15" customHeight="1">
      <c r="A723" s="277">
        <v>389</v>
      </c>
      <c r="B723" s="82" t="s">
        <v>355</v>
      </c>
      <c r="C723" s="251" t="s">
        <v>22</v>
      </c>
      <c r="D723" s="101">
        <v>1.4</v>
      </c>
      <c r="E723" s="101">
        <v>0.2</v>
      </c>
      <c r="F723" s="101">
        <v>0.2</v>
      </c>
      <c r="G723" s="101">
        <v>120</v>
      </c>
      <c r="H723" s="101">
        <v>0.08</v>
      </c>
      <c r="I723" s="101">
        <v>8</v>
      </c>
      <c r="J723" s="101"/>
      <c r="K723" s="101"/>
      <c r="L723" s="101">
        <v>36</v>
      </c>
      <c r="M723" s="101"/>
      <c r="N723" s="101"/>
      <c r="O723" s="101">
        <v>0.6</v>
      </c>
      <c r="R723" s="5"/>
      <c r="S723" s="186"/>
      <c r="T723" s="12"/>
      <c r="U723" s="12"/>
      <c r="V723" s="12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</row>
    <row r="724" spans="1:35" s="3" customFormat="1" ht="15" customHeight="1">
      <c r="A724" s="174"/>
      <c r="B724" s="119" t="s">
        <v>356</v>
      </c>
      <c r="C724" s="96"/>
      <c r="D724" s="69">
        <f>SUM(D714:D723)</f>
        <v>11.700000000000001</v>
      </c>
      <c r="E724" s="69">
        <f aca="true" t="shared" si="38" ref="E724:O724">SUM(E714:E723)</f>
        <v>13.6</v>
      </c>
      <c r="F724" s="69">
        <f t="shared" si="38"/>
        <v>31.2</v>
      </c>
      <c r="G724" s="69">
        <f t="shared" si="38"/>
        <v>406</v>
      </c>
      <c r="H724" s="69">
        <f t="shared" si="38"/>
        <v>0.2</v>
      </c>
      <c r="I724" s="69">
        <f t="shared" si="38"/>
        <v>8</v>
      </c>
      <c r="J724" s="69">
        <f t="shared" si="38"/>
        <v>0.02</v>
      </c>
      <c r="K724" s="69">
        <f t="shared" si="38"/>
        <v>1.7</v>
      </c>
      <c r="L724" s="69">
        <f t="shared" si="38"/>
        <v>62</v>
      </c>
      <c r="M724" s="69">
        <f t="shared" si="38"/>
        <v>111</v>
      </c>
      <c r="N724" s="69">
        <f t="shared" si="38"/>
        <v>16</v>
      </c>
      <c r="O724" s="69">
        <f t="shared" si="38"/>
        <v>1.9</v>
      </c>
      <c r="R724" s="5"/>
      <c r="S724" s="186"/>
      <c r="T724" s="12"/>
      <c r="U724" s="12"/>
      <c r="V724" s="12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</row>
    <row r="725" spans="1:35" s="3" customFormat="1" ht="15" customHeight="1">
      <c r="A725" s="174"/>
      <c r="B725" s="119"/>
      <c r="C725" s="96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R725" s="5"/>
      <c r="S725" s="186"/>
      <c r="T725" s="12"/>
      <c r="U725" s="12"/>
      <c r="V725" s="12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</row>
    <row r="726" spans="1:35" s="3" customFormat="1" ht="15" customHeight="1">
      <c r="A726" s="284"/>
      <c r="B726" s="108" t="s">
        <v>30</v>
      </c>
      <c r="C726" s="109"/>
      <c r="D726" s="110">
        <f>SUM(D663,D710,D724)</f>
        <v>71.82000000000001</v>
      </c>
      <c r="E726" s="110">
        <f aca="true" t="shared" si="39" ref="E726:O726">SUM(E663,E710,E724)</f>
        <v>84.92999999999999</v>
      </c>
      <c r="F726" s="110">
        <f t="shared" si="39"/>
        <v>231.18</v>
      </c>
      <c r="G726" s="110">
        <f t="shared" si="39"/>
        <v>2097</v>
      </c>
      <c r="H726" s="110">
        <f t="shared" si="39"/>
        <v>0.9299999999999999</v>
      </c>
      <c r="I726" s="110">
        <f t="shared" si="39"/>
        <v>71.6</v>
      </c>
      <c r="J726" s="110">
        <f t="shared" si="39"/>
        <v>0.48000000000000004</v>
      </c>
      <c r="K726" s="110">
        <f t="shared" si="39"/>
        <v>7.47</v>
      </c>
      <c r="L726" s="110">
        <f t="shared" si="39"/>
        <v>772.6099999999999</v>
      </c>
      <c r="M726" s="110">
        <f t="shared" si="39"/>
        <v>1115.87</v>
      </c>
      <c r="N726" s="110">
        <f t="shared" si="39"/>
        <v>256.35</v>
      </c>
      <c r="O726" s="110">
        <f t="shared" si="39"/>
        <v>10.74</v>
      </c>
      <c r="R726" s="5"/>
      <c r="S726" s="186"/>
      <c r="T726" s="12"/>
      <c r="U726" s="12"/>
      <c r="V726" s="12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</row>
    <row r="727" spans="1:35" s="3" customFormat="1" ht="15" customHeight="1">
      <c r="A727" s="282"/>
      <c r="B727" s="44"/>
      <c r="C727" s="45"/>
      <c r="D727" s="59"/>
      <c r="E727" s="59"/>
      <c r="F727" s="59"/>
      <c r="G727" s="46"/>
      <c r="H727" s="47"/>
      <c r="I727" s="47"/>
      <c r="J727" s="47"/>
      <c r="K727" s="47"/>
      <c r="L727" s="47"/>
      <c r="M727" s="47"/>
      <c r="N727" s="47"/>
      <c r="O727" s="47"/>
      <c r="R727" s="5"/>
      <c r="S727" s="186"/>
      <c r="T727" s="12"/>
      <c r="U727" s="12"/>
      <c r="V727" s="12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</row>
    <row r="728" spans="1:35" s="3" customFormat="1" ht="34.5" customHeight="1">
      <c r="A728" s="289"/>
      <c r="B728" s="21" t="s">
        <v>56</v>
      </c>
      <c r="C728" s="12"/>
      <c r="D728" s="17"/>
      <c r="E728" s="17"/>
      <c r="F728" s="17"/>
      <c r="G728" s="18"/>
      <c r="H728" s="12"/>
      <c r="I728" s="12"/>
      <c r="J728" s="12"/>
      <c r="K728" s="12"/>
      <c r="L728" s="12"/>
      <c r="M728" s="12"/>
      <c r="N728" s="12"/>
      <c r="O728" s="231"/>
      <c r="R728" s="5"/>
      <c r="S728" s="186"/>
      <c r="T728" s="13"/>
      <c r="U728" s="13"/>
      <c r="V728" s="13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</row>
    <row r="729" spans="1:35" s="3" customFormat="1" ht="15" customHeight="1">
      <c r="A729" s="453" t="s">
        <v>49</v>
      </c>
      <c r="B729" s="532" t="s">
        <v>0</v>
      </c>
      <c r="C729" s="477" t="s">
        <v>1</v>
      </c>
      <c r="D729" s="502" t="s">
        <v>2</v>
      </c>
      <c r="E729" s="503"/>
      <c r="F729" s="504"/>
      <c r="G729" s="508" t="s">
        <v>3</v>
      </c>
      <c r="H729" s="502" t="s">
        <v>4</v>
      </c>
      <c r="I729" s="503"/>
      <c r="J729" s="503"/>
      <c r="K729" s="504"/>
      <c r="L729" s="502" t="s">
        <v>5</v>
      </c>
      <c r="M729" s="503"/>
      <c r="N729" s="503"/>
      <c r="O729" s="504"/>
      <c r="R729" s="5"/>
      <c r="S729" s="186"/>
      <c r="T729" s="12"/>
      <c r="U729" s="12"/>
      <c r="V729" s="12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</row>
    <row r="730" spans="1:35" s="3" customFormat="1" ht="15" customHeight="1">
      <c r="A730" s="455"/>
      <c r="B730" s="533"/>
      <c r="C730" s="478"/>
      <c r="D730" s="54" t="s">
        <v>6</v>
      </c>
      <c r="E730" s="54" t="s">
        <v>7</v>
      </c>
      <c r="F730" s="54" t="s">
        <v>8</v>
      </c>
      <c r="G730" s="509"/>
      <c r="H730" s="54" t="s">
        <v>9</v>
      </c>
      <c r="I730" s="54" t="s">
        <v>10</v>
      </c>
      <c r="J730" s="54" t="s">
        <v>11</v>
      </c>
      <c r="K730" s="55" t="s">
        <v>12</v>
      </c>
      <c r="L730" s="54" t="s">
        <v>13</v>
      </c>
      <c r="M730" s="55" t="s">
        <v>14</v>
      </c>
      <c r="N730" s="54" t="s">
        <v>15</v>
      </c>
      <c r="O730" s="56" t="s">
        <v>16</v>
      </c>
      <c r="R730" s="5"/>
      <c r="S730" s="186"/>
      <c r="T730" s="12"/>
      <c r="U730" s="12"/>
      <c r="V730" s="12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</row>
    <row r="731" spans="1:35" s="3" customFormat="1" ht="15" customHeight="1">
      <c r="A731" s="281"/>
      <c r="B731" s="24" t="s">
        <v>41</v>
      </c>
      <c r="C731" s="61"/>
      <c r="D731" s="62"/>
      <c r="E731" s="62"/>
      <c r="F731" s="62"/>
      <c r="G731" s="63"/>
      <c r="H731" s="57"/>
      <c r="I731" s="57"/>
      <c r="J731" s="57"/>
      <c r="K731" s="58"/>
      <c r="L731" s="57"/>
      <c r="M731" s="58"/>
      <c r="N731" s="57"/>
      <c r="O731" s="73"/>
      <c r="R731" s="5"/>
      <c r="S731" s="186"/>
      <c r="T731" s="12"/>
      <c r="U731" s="12"/>
      <c r="V731" s="12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</row>
    <row r="732" spans="1:35" s="3" customFormat="1" ht="15" customHeight="1">
      <c r="A732" s="275"/>
      <c r="B732" s="29"/>
      <c r="C732" s="34"/>
      <c r="D732" s="35"/>
      <c r="E732" s="35"/>
      <c r="F732" s="35"/>
      <c r="G732" s="36"/>
      <c r="H732" s="37"/>
      <c r="I732" s="37"/>
      <c r="J732" s="37"/>
      <c r="K732" s="38"/>
      <c r="L732" s="37"/>
      <c r="M732" s="38"/>
      <c r="N732" s="37"/>
      <c r="O732" s="74"/>
      <c r="R732" s="5"/>
      <c r="S732" s="186"/>
      <c r="T732" s="12"/>
      <c r="U732" s="12"/>
      <c r="V732" s="12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</row>
    <row r="733" spans="1:35" s="3" customFormat="1" ht="15" customHeight="1">
      <c r="A733" s="468">
        <v>212</v>
      </c>
      <c r="B733" s="77" t="s">
        <v>175</v>
      </c>
      <c r="C733" s="459" t="s">
        <v>27</v>
      </c>
      <c r="D733" s="430">
        <v>13.06</v>
      </c>
      <c r="E733" s="430">
        <v>26.65</v>
      </c>
      <c r="F733" s="430">
        <v>2.82</v>
      </c>
      <c r="G733" s="485">
        <v>304</v>
      </c>
      <c r="H733" s="435">
        <v>0.11</v>
      </c>
      <c r="I733" s="435">
        <v>0.35</v>
      </c>
      <c r="J733" s="435">
        <v>0.26</v>
      </c>
      <c r="K733" s="435">
        <v>1.06</v>
      </c>
      <c r="L733" s="435">
        <v>104.12</v>
      </c>
      <c r="M733" s="435">
        <v>222.35</v>
      </c>
      <c r="N733" s="435">
        <v>19.41</v>
      </c>
      <c r="O733" s="419">
        <v>2.29</v>
      </c>
      <c r="R733" s="5"/>
      <c r="S733" s="186"/>
      <c r="T733" s="12"/>
      <c r="U733" s="12"/>
      <c r="V733" s="12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</row>
    <row r="734" spans="1:35" s="3" customFormat="1" ht="15" customHeight="1">
      <c r="A734" s="454"/>
      <c r="B734" s="77" t="s">
        <v>500</v>
      </c>
      <c r="C734" s="460"/>
      <c r="D734" s="431"/>
      <c r="E734" s="431"/>
      <c r="F734" s="431"/>
      <c r="G734" s="480"/>
      <c r="H734" s="436"/>
      <c r="I734" s="436"/>
      <c r="J734" s="436"/>
      <c r="K734" s="436"/>
      <c r="L734" s="436"/>
      <c r="M734" s="436"/>
      <c r="N734" s="436"/>
      <c r="O734" s="420"/>
      <c r="R734" s="5"/>
      <c r="S734" s="186"/>
      <c r="T734" s="12"/>
      <c r="U734" s="12"/>
      <c r="V734" s="12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</row>
    <row r="735" spans="1:35" s="3" customFormat="1" ht="15" customHeight="1">
      <c r="A735" s="454"/>
      <c r="B735" s="77" t="s">
        <v>501</v>
      </c>
      <c r="C735" s="460"/>
      <c r="D735" s="431"/>
      <c r="E735" s="431"/>
      <c r="F735" s="431"/>
      <c r="G735" s="480"/>
      <c r="H735" s="436"/>
      <c r="I735" s="436"/>
      <c r="J735" s="436"/>
      <c r="K735" s="436"/>
      <c r="L735" s="436"/>
      <c r="M735" s="436"/>
      <c r="N735" s="436"/>
      <c r="O735" s="420"/>
      <c r="R735" s="5"/>
      <c r="S735" s="186"/>
      <c r="T735" s="12"/>
      <c r="U735" s="12"/>
      <c r="V735" s="12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</row>
    <row r="736" spans="1:35" s="3" customFormat="1" ht="15" customHeight="1">
      <c r="A736" s="454"/>
      <c r="B736" s="77" t="s">
        <v>502</v>
      </c>
      <c r="C736" s="460"/>
      <c r="D736" s="431"/>
      <c r="E736" s="431"/>
      <c r="F736" s="431"/>
      <c r="G736" s="480"/>
      <c r="H736" s="436"/>
      <c r="I736" s="436"/>
      <c r="J736" s="436"/>
      <c r="K736" s="436"/>
      <c r="L736" s="436"/>
      <c r="M736" s="436"/>
      <c r="N736" s="436"/>
      <c r="O736" s="420"/>
      <c r="R736" s="5"/>
      <c r="S736" s="186"/>
      <c r="T736" s="13"/>
      <c r="U736" s="13"/>
      <c r="V736" s="13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</row>
    <row r="737" spans="1:35" s="3" customFormat="1" ht="15" customHeight="1">
      <c r="A737" s="469"/>
      <c r="B737" s="77" t="s">
        <v>503</v>
      </c>
      <c r="C737" s="460"/>
      <c r="D737" s="431"/>
      <c r="E737" s="431"/>
      <c r="F737" s="431"/>
      <c r="G737" s="480"/>
      <c r="H737" s="436"/>
      <c r="I737" s="436"/>
      <c r="J737" s="436"/>
      <c r="K737" s="436"/>
      <c r="L737" s="436"/>
      <c r="M737" s="436"/>
      <c r="N737" s="436"/>
      <c r="O737" s="420"/>
      <c r="R737" s="5"/>
      <c r="S737" s="186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</row>
    <row r="738" spans="1:35" s="3" customFormat="1" ht="15" customHeight="1">
      <c r="A738" s="305">
        <v>14</v>
      </c>
      <c r="B738" s="102" t="s">
        <v>504</v>
      </c>
      <c r="C738" s="306" t="s">
        <v>171</v>
      </c>
      <c r="D738" s="52">
        <v>0.05</v>
      </c>
      <c r="E738" s="52">
        <v>8.25</v>
      </c>
      <c r="F738" s="52">
        <v>0.08</v>
      </c>
      <c r="G738" s="157">
        <v>75</v>
      </c>
      <c r="H738" s="71"/>
      <c r="I738" s="71"/>
      <c r="J738" s="71">
        <v>0.059</v>
      </c>
      <c r="K738" s="71">
        <v>0.1</v>
      </c>
      <c r="L738" s="71">
        <v>1.2</v>
      </c>
      <c r="M738" s="71">
        <v>1.9</v>
      </c>
      <c r="N738" s="71"/>
      <c r="O738" s="83">
        <v>0.02</v>
      </c>
      <c r="R738" s="5"/>
      <c r="S738" s="186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</row>
    <row r="739" spans="1:35" s="3" customFormat="1" ht="15" customHeight="1">
      <c r="A739" s="273" t="s">
        <v>635</v>
      </c>
      <c r="B739" s="29" t="s">
        <v>126</v>
      </c>
      <c r="C739" s="39" t="s">
        <v>129</v>
      </c>
      <c r="D739" s="35">
        <v>2.28</v>
      </c>
      <c r="E739" s="35">
        <v>0.24</v>
      </c>
      <c r="F739" s="35">
        <v>14.76</v>
      </c>
      <c r="G739" s="36">
        <v>71</v>
      </c>
      <c r="H739" s="38">
        <v>0.03</v>
      </c>
      <c r="I739" s="38"/>
      <c r="J739" s="38"/>
      <c r="K739" s="38">
        <v>0.33</v>
      </c>
      <c r="L739" s="38">
        <v>6</v>
      </c>
      <c r="M739" s="38">
        <v>19.5</v>
      </c>
      <c r="N739" s="38">
        <v>4.2</v>
      </c>
      <c r="O739" s="99">
        <v>0.33</v>
      </c>
      <c r="R739" s="5"/>
      <c r="S739" s="186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</row>
    <row r="740" spans="1:35" s="3" customFormat="1" ht="15" customHeight="1">
      <c r="A740" s="473">
        <v>348</v>
      </c>
      <c r="B740" s="29" t="s">
        <v>531</v>
      </c>
      <c r="C740" s="446" t="s">
        <v>22</v>
      </c>
      <c r="D740" s="430">
        <v>0.41</v>
      </c>
      <c r="E740" s="430"/>
      <c r="F740" s="430">
        <v>25.16</v>
      </c>
      <c r="G740" s="485">
        <v>98</v>
      </c>
      <c r="H740" s="435">
        <v>0.03</v>
      </c>
      <c r="I740" s="435"/>
      <c r="J740" s="435"/>
      <c r="K740" s="435"/>
      <c r="L740" s="435">
        <v>18.6</v>
      </c>
      <c r="M740" s="435">
        <v>29.67</v>
      </c>
      <c r="N740" s="435">
        <v>9.66</v>
      </c>
      <c r="O740" s="419">
        <v>0.72</v>
      </c>
      <c r="R740" s="5"/>
      <c r="S740" s="186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</row>
    <row r="741" spans="1:35" s="3" customFormat="1" ht="15" customHeight="1">
      <c r="A741" s="494"/>
      <c r="B741" s="29" t="s">
        <v>532</v>
      </c>
      <c r="C741" s="447"/>
      <c r="D741" s="431"/>
      <c r="E741" s="431"/>
      <c r="F741" s="431"/>
      <c r="G741" s="480"/>
      <c r="H741" s="436"/>
      <c r="I741" s="436"/>
      <c r="J741" s="436"/>
      <c r="K741" s="436"/>
      <c r="L741" s="436"/>
      <c r="M741" s="436"/>
      <c r="N741" s="436"/>
      <c r="O741" s="420"/>
      <c r="R741" s="5"/>
      <c r="S741" s="186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</row>
    <row r="742" spans="1:35" s="3" customFormat="1" ht="15" customHeight="1">
      <c r="A742" s="494"/>
      <c r="B742" s="29" t="s">
        <v>529</v>
      </c>
      <c r="C742" s="447"/>
      <c r="D742" s="431"/>
      <c r="E742" s="431"/>
      <c r="F742" s="431"/>
      <c r="G742" s="480"/>
      <c r="H742" s="436"/>
      <c r="I742" s="436"/>
      <c r="J742" s="436"/>
      <c r="K742" s="436"/>
      <c r="L742" s="436"/>
      <c r="M742" s="436"/>
      <c r="N742" s="436"/>
      <c r="O742" s="420"/>
      <c r="R742" s="5"/>
      <c r="S742" s="186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</row>
    <row r="743" spans="1:35" s="3" customFormat="1" ht="15" customHeight="1">
      <c r="A743" s="495"/>
      <c r="B743" s="29"/>
      <c r="C743" s="447"/>
      <c r="D743" s="431"/>
      <c r="E743" s="431"/>
      <c r="F743" s="431"/>
      <c r="G743" s="480"/>
      <c r="H743" s="436"/>
      <c r="I743" s="436"/>
      <c r="J743" s="436"/>
      <c r="K743" s="436"/>
      <c r="L743" s="436"/>
      <c r="M743" s="436"/>
      <c r="N743" s="436"/>
      <c r="O743" s="420"/>
      <c r="R743" s="5"/>
      <c r="S743" s="186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</row>
    <row r="744" spans="1:35" s="3" customFormat="1" ht="15" customHeight="1">
      <c r="A744" s="267" t="s">
        <v>635</v>
      </c>
      <c r="B744" s="80" t="s">
        <v>99</v>
      </c>
      <c r="C744" s="48" t="s">
        <v>129</v>
      </c>
      <c r="D744" s="49">
        <v>2.28</v>
      </c>
      <c r="E744" s="49">
        <v>0.24</v>
      </c>
      <c r="F744" s="49">
        <v>14.76</v>
      </c>
      <c r="G744" s="50">
        <v>70.5</v>
      </c>
      <c r="H744" s="57">
        <v>0.03</v>
      </c>
      <c r="I744" s="57"/>
      <c r="J744" s="57"/>
      <c r="K744" s="58">
        <v>0.33</v>
      </c>
      <c r="L744" s="57">
        <v>6</v>
      </c>
      <c r="M744" s="58">
        <v>19.5</v>
      </c>
      <c r="N744" s="57">
        <v>4.2</v>
      </c>
      <c r="O744" s="73">
        <v>0.33</v>
      </c>
      <c r="R744" s="5"/>
      <c r="S744" s="186"/>
      <c r="T744" s="12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</row>
    <row r="745" spans="1:35" s="3" customFormat="1" ht="15" customHeight="1">
      <c r="A745" s="273"/>
      <c r="B745" s="29"/>
      <c r="C745" s="39"/>
      <c r="D745" s="35"/>
      <c r="E745" s="35"/>
      <c r="F745" s="35"/>
      <c r="G745" s="36"/>
      <c r="H745" s="38"/>
      <c r="I745" s="38"/>
      <c r="J745" s="38"/>
      <c r="K745" s="38"/>
      <c r="L745" s="38"/>
      <c r="M745" s="38"/>
      <c r="N745" s="38"/>
      <c r="O745" s="99"/>
      <c r="R745" s="5"/>
      <c r="S745" s="186"/>
      <c r="T745" s="12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</row>
    <row r="746" spans="1:35" s="3" customFormat="1" ht="15" customHeight="1">
      <c r="A746" s="273"/>
      <c r="B746" s="25" t="s">
        <v>23</v>
      </c>
      <c r="C746" s="43"/>
      <c r="D746" s="40">
        <f aca="true" t="shared" si="40" ref="D746:O746">SUM(D733:D745)</f>
        <v>18.080000000000002</v>
      </c>
      <c r="E746" s="40">
        <f t="shared" si="40"/>
        <v>35.38</v>
      </c>
      <c r="F746" s="40">
        <f t="shared" si="40"/>
        <v>57.58</v>
      </c>
      <c r="G746" s="40">
        <f t="shared" si="40"/>
        <v>618.5</v>
      </c>
      <c r="H746" s="40">
        <f t="shared" si="40"/>
        <v>0.2</v>
      </c>
      <c r="I746" s="40">
        <f t="shared" si="40"/>
        <v>0.35</v>
      </c>
      <c r="J746" s="40">
        <f t="shared" si="40"/>
        <v>0.319</v>
      </c>
      <c r="K746" s="40">
        <f t="shared" si="40"/>
        <v>1.8200000000000003</v>
      </c>
      <c r="L746" s="40">
        <f t="shared" si="40"/>
        <v>135.92000000000002</v>
      </c>
      <c r="M746" s="40">
        <f t="shared" si="40"/>
        <v>292.92</v>
      </c>
      <c r="N746" s="40">
        <f t="shared" si="40"/>
        <v>37.47</v>
      </c>
      <c r="O746" s="40">
        <f t="shared" si="40"/>
        <v>3.6900000000000004</v>
      </c>
      <c r="R746" s="5"/>
      <c r="S746" s="186"/>
      <c r="T746" s="12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</row>
    <row r="747" spans="1:35" s="3" customFormat="1" ht="15" customHeight="1">
      <c r="A747" s="273"/>
      <c r="B747" s="25"/>
      <c r="C747" s="43"/>
      <c r="D747" s="40"/>
      <c r="E747" s="40"/>
      <c r="F747" s="40"/>
      <c r="G747" s="41"/>
      <c r="H747" s="40"/>
      <c r="I747" s="40"/>
      <c r="J747" s="40"/>
      <c r="K747" s="111"/>
      <c r="L747" s="40"/>
      <c r="M747" s="111"/>
      <c r="N747" s="40"/>
      <c r="O747" s="75"/>
      <c r="R747" s="5"/>
      <c r="S747" s="186"/>
      <c r="T747" s="12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</row>
    <row r="748" spans="1:35" s="3" customFormat="1" ht="15" customHeight="1">
      <c r="A748" s="285"/>
      <c r="B748" s="25"/>
      <c r="C748" s="39"/>
      <c r="D748" s="35"/>
      <c r="E748" s="35"/>
      <c r="F748" s="35"/>
      <c r="G748" s="36"/>
      <c r="H748" s="37"/>
      <c r="I748" s="37"/>
      <c r="J748" s="37"/>
      <c r="K748" s="38"/>
      <c r="L748" s="37"/>
      <c r="M748" s="38"/>
      <c r="N748" s="37"/>
      <c r="O748" s="74"/>
      <c r="R748" s="5"/>
      <c r="S748" s="186"/>
      <c r="T748" s="12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</row>
    <row r="749" spans="1:35" s="3" customFormat="1" ht="15" customHeight="1">
      <c r="A749" s="285"/>
      <c r="B749" s="25" t="s">
        <v>47</v>
      </c>
      <c r="C749" s="39"/>
      <c r="D749" s="35"/>
      <c r="E749" s="35"/>
      <c r="F749" s="35"/>
      <c r="G749" s="36"/>
      <c r="H749" s="37"/>
      <c r="I749" s="37"/>
      <c r="J749" s="37"/>
      <c r="K749" s="38"/>
      <c r="L749" s="37"/>
      <c r="M749" s="38"/>
      <c r="N749" s="37"/>
      <c r="O749" s="74"/>
      <c r="R749" s="5"/>
      <c r="S749" s="186"/>
      <c r="T749" s="12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</row>
    <row r="750" spans="1:35" s="3" customFormat="1" ht="15" customHeight="1">
      <c r="A750" s="286"/>
      <c r="B750" s="25"/>
      <c r="C750" s="51"/>
      <c r="D750" s="52"/>
      <c r="E750" s="52"/>
      <c r="F750" s="52"/>
      <c r="G750" s="53"/>
      <c r="H750" s="71"/>
      <c r="I750" s="71"/>
      <c r="J750" s="71"/>
      <c r="K750" s="72"/>
      <c r="L750" s="71"/>
      <c r="M750" s="72"/>
      <c r="N750" s="71"/>
      <c r="O750" s="83"/>
      <c r="R750" s="5"/>
      <c r="S750" s="186"/>
      <c r="T750" s="12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</row>
    <row r="751" spans="1:35" s="3" customFormat="1" ht="15" customHeight="1">
      <c r="A751" s="473">
        <v>106</v>
      </c>
      <c r="B751" s="29" t="s">
        <v>187</v>
      </c>
      <c r="C751" s="446" t="s">
        <v>26</v>
      </c>
      <c r="D751" s="430">
        <v>9.23</v>
      </c>
      <c r="E751" s="430">
        <v>7.23</v>
      </c>
      <c r="F751" s="430">
        <v>16.05</v>
      </c>
      <c r="G751" s="485">
        <v>166</v>
      </c>
      <c r="H751" s="435">
        <v>0.1</v>
      </c>
      <c r="I751" s="435">
        <v>7.9</v>
      </c>
      <c r="J751" s="435">
        <v>0.03</v>
      </c>
      <c r="K751" s="435">
        <v>0.75</v>
      </c>
      <c r="L751" s="435">
        <v>63.75</v>
      </c>
      <c r="M751" s="435">
        <v>165.75</v>
      </c>
      <c r="N751" s="435">
        <v>48.25</v>
      </c>
      <c r="O751" s="419">
        <v>1.25</v>
      </c>
      <c r="R751" s="5"/>
      <c r="S751" s="186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</row>
    <row r="752" spans="1:35" s="3" customFormat="1" ht="15" customHeight="1">
      <c r="A752" s="513"/>
      <c r="B752" s="29" t="s">
        <v>298</v>
      </c>
      <c r="C752" s="447"/>
      <c r="D752" s="431"/>
      <c r="E752" s="431"/>
      <c r="F752" s="431"/>
      <c r="G752" s="480"/>
      <c r="H752" s="436"/>
      <c r="I752" s="436"/>
      <c r="J752" s="436"/>
      <c r="K752" s="436"/>
      <c r="L752" s="436"/>
      <c r="M752" s="436"/>
      <c r="N752" s="436"/>
      <c r="O752" s="420"/>
      <c r="R752" s="5"/>
      <c r="S752" s="186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</row>
    <row r="753" spans="1:35" s="3" customFormat="1" ht="15" customHeight="1">
      <c r="A753" s="513"/>
      <c r="B753" s="29" t="s">
        <v>188</v>
      </c>
      <c r="C753" s="447"/>
      <c r="D753" s="431"/>
      <c r="E753" s="431"/>
      <c r="F753" s="431"/>
      <c r="G753" s="480"/>
      <c r="H753" s="436"/>
      <c r="I753" s="436"/>
      <c r="J753" s="436"/>
      <c r="K753" s="436"/>
      <c r="L753" s="436"/>
      <c r="M753" s="436"/>
      <c r="N753" s="436"/>
      <c r="O753" s="420"/>
      <c r="R753" s="5"/>
      <c r="S753" s="186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</row>
    <row r="754" spans="1:35" s="3" customFormat="1" ht="15" customHeight="1">
      <c r="A754" s="513"/>
      <c r="B754" s="29" t="s">
        <v>189</v>
      </c>
      <c r="C754" s="447"/>
      <c r="D754" s="431"/>
      <c r="E754" s="431"/>
      <c r="F754" s="431"/>
      <c r="G754" s="480"/>
      <c r="H754" s="436"/>
      <c r="I754" s="436"/>
      <c r="J754" s="436"/>
      <c r="K754" s="436"/>
      <c r="L754" s="436"/>
      <c r="M754" s="436"/>
      <c r="N754" s="436"/>
      <c r="O754" s="420"/>
      <c r="R754" s="5"/>
      <c r="S754" s="5"/>
      <c r="T754" s="5"/>
      <c r="U754" s="5"/>
      <c r="V754" s="7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</row>
    <row r="755" spans="1:35" s="3" customFormat="1" ht="15" customHeight="1">
      <c r="A755" s="513"/>
      <c r="B755" s="29" t="s">
        <v>190</v>
      </c>
      <c r="C755" s="447"/>
      <c r="D755" s="431"/>
      <c r="E755" s="431"/>
      <c r="F755" s="431"/>
      <c r="G755" s="480"/>
      <c r="H755" s="436"/>
      <c r="I755" s="436"/>
      <c r="J755" s="436"/>
      <c r="K755" s="436"/>
      <c r="L755" s="436"/>
      <c r="M755" s="436"/>
      <c r="N755" s="436"/>
      <c r="O755" s="420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</row>
    <row r="756" spans="1:35" s="3" customFormat="1" ht="15.75" customHeight="1">
      <c r="A756" s="513"/>
      <c r="B756" s="29" t="s">
        <v>191</v>
      </c>
      <c r="C756" s="447"/>
      <c r="D756" s="431"/>
      <c r="E756" s="431"/>
      <c r="F756" s="431"/>
      <c r="G756" s="480"/>
      <c r="H756" s="436"/>
      <c r="I756" s="436"/>
      <c r="J756" s="436"/>
      <c r="K756" s="436"/>
      <c r="L756" s="436"/>
      <c r="M756" s="436"/>
      <c r="N756" s="436"/>
      <c r="O756" s="420"/>
      <c r="R756" s="5"/>
      <c r="S756" s="5"/>
      <c r="T756" s="12"/>
      <c r="U756" s="12"/>
      <c r="V756" s="12"/>
      <c r="W756" s="12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</row>
    <row r="757" spans="1:35" s="3" customFormat="1" ht="15.75" customHeight="1">
      <c r="A757" s="513"/>
      <c r="B757" s="29" t="s">
        <v>192</v>
      </c>
      <c r="C757" s="447"/>
      <c r="D757" s="431"/>
      <c r="E757" s="431"/>
      <c r="F757" s="431"/>
      <c r="G757" s="480"/>
      <c r="H757" s="436"/>
      <c r="I757" s="436"/>
      <c r="J757" s="436"/>
      <c r="K757" s="436"/>
      <c r="L757" s="436"/>
      <c r="M757" s="436"/>
      <c r="N757" s="436"/>
      <c r="O757" s="420"/>
      <c r="R757" s="5"/>
      <c r="S757" s="186"/>
      <c r="T757" s="5"/>
      <c r="U757" s="5"/>
      <c r="V757" s="5"/>
      <c r="W757" s="12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</row>
    <row r="758" spans="1:35" s="3" customFormat="1" ht="15.75" customHeight="1">
      <c r="A758" s="514"/>
      <c r="B758" s="29" t="s">
        <v>193</v>
      </c>
      <c r="C758" s="448"/>
      <c r="D758" s="432"/>
      <c r="E758" s="432"/>
      <c r="F758" s="432"/>
      <c r="G758" s="486"/>
      <c r="H758" s="437"/>
      <c r="I758" s="437"/>
      <c r="J758" s="437"/>
      <c r="K758" s="437"/>
      <c r="L758" s="437"/>
      <c r="M758" s="437"/>
      <c r="N758" s="437"/>
      <c r="O758" s="520"/>
      <c r="R758" s="5"/>
      <c r="S758" s="186"/>
      <c r="T758" s="16"/>
      <c r="U758" s="16"/>
      <c r="V758" s="16"/>
      <c r="W758" s="12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</row>
    <row r="759" spans="1:35" s="3" customFormat="1" ht="15" customHeight="1">
      <c r="A759" s="453">
        <v>291</v>
      </c>
      <c r="B759" s="77" t="s">
        <v>585</v>
      </c>
      <c r="C759" s="459" t="s">
        <v>27</v>
      </c>
      <c r="D759" s="430">
        <v>13.35</v>
      </c>
      <c r="E759" s="430">
        <v>11.25</v>
      </c>
      <c r="F759" s="430">
        <v>27.34</v>
      </c>
      <c r="G759" s="485">
        <v>264</v>
      </c>
      <c r="H759" s="435">
        <v>0.08</v>
      </c>
      <c r="I759" s="435">
        <v>4.2</v>
      </c>
      <c r="J759" s="435">
        <v>0.01</v>
      </c>
      <c r="K759" s="435">
        <v>1.16</v>
      </c>
      <c r="L759" s="435">
        <v>32.86</v>
      </c>
      <c r="M759" s="435">
        <v>178.2</v>
      </c>
      <c r="N759" s="435">
        <v>40.8</v>
      </c>
      <c r="O759" s="419">
        <v>1.45</v>
      </c>
      <c r="R759" s="5"/>
      <c r="S759" s="186"/>
      <c r="T759" s="16"/>
      <c r="U759" s="16"/>
      <c r="V759" s="16"/>
      <c r="W759" s="12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</row>
    <row r="760" spans="1:35" s="3" customFormat="1" ht="15" customHeight="1">
      <c r="A760" s="454"/>
      <c r="B760" s="77" t="s">
        <v>586</v>
      </c>
      <c r="C760" s="460"/>
      <c r="D760" s="431"/>
      <c r="E760" s="431"/>
      <c r="F760" s="431"/>
      <c r="G760" s="480"/>
      <c r="H760" s="436"/>
      <c r="I760" s="436"/>
      <c r="J760" s="436"/>
      <c r="K760" s="436"/>
      <c r="L760" s="436"/>
      <c r="M760" s="436"/>
      <c r="N760" s="436"/>
      <c r="O760" s="420"/>
      <c r="R760" s="5"/>
      <c r="S760" s="186"/>
      <c r="T760" s="16"/>
      <c r="U760" s="16"/>
      <c r="V760" s="16"/>
      <c r="W760" s="12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</row>
    <row r="761" spans="1:35" s="3" customFormat="1" ht="15" customHeight="1">
      <c r="A761" s="454"/>
      <c r="B761" s="77" t="s">
        <v>591</v>
      </c>
      <c r="C761" s="460"/>
      <c r="D761" s="431"/>
      <c r="E761" s="431"/>
      <c r="F761" s="431"/>
      <c r="G761" s="480"/>
      <c r="H761" s="436"/>
      <c r="I761" s="436"/>
      <c r="J761" s="436"/>
      <c r="K761" s="436"/>
      <c r="L761" s="436"/>
      <c r="M761" s="436"/>
      <c r="N761" s="436"/>
      <c r="O761" s="420"/>
      <c r="R761" s="5"/>
      <c r="S761" s="186"/>
      <c r="T761" s="16"/>
      <c r="U761" s="16"/>
      <c r="V761" s="16"/>
      <c r="W761" s="12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</row>
    <row r="762" spans="1:35" s="3" customFormat="1" ht="15" customHeight="1">
      <c r="A762" s="454"/>
      <c r="B762" s="77" t="s">
        <v>588</v>
      </c>
      <c r="C762" s="460"/>
      <c r="D762" s="431"/>
      <c r="E762" s="431"/>
      <c r="F762" s="431"/>
      <c r="G762" s="480"/>
      <c r="H762" s="436"/>
      <c r="I762" s="436"/>
      <c r="J762" s="436"/>
      <c r="K762" s="436"/>
      <c r="L762" s="436"/>
      <c r="M762" s="436"/>
      <c r="N762" s="436"/>
      <c r="O762" s="420"/>
      <c r="R762" s="5"/>
      <c r="S762" s="186"/>
      <c r="T762" s="16"/>
      <c r="U762" s="16"/>
      <c r="V762" s="16"/>
      <c r="W762" s="12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</row>
    <row r="763" spans="1:35" s="3" customFormat="1" ht="15" customHeight="1">
      <c r="A763" s="454"/>
      <c r="B763" s="77" t="s">
        <v>587</v>
      </c>
      <c r="C763" s="460"/>
      <c r="D763" s="431"/>
      <c r="E763" s="431"/>
      <c r="F763" s="431"/>
      <c r="G763" s="480"/>
      <c r="H763" s="436"/>
      <c r="I763" s="436"/>
      <c r="J763" s="436"/>
      <c r="K763" s="436"/>
      <c r="L763" s="436"/>
      <c r="M763" s="436"/>
      <c r="N763" s="436"/>
      <c r="O763" s="420"/>
      <c r="R763" s="5"/>
      <c r="S763" s="186"/>
      <c r="T763" s="16"/>
      <c r="U763" s="16"/>
      <c r="V763" s="16"/>
      <c r="W763" s="12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</row>
    <row r="764" spans="1:35" s="3" customFormat="1" ht="15" customHeight="1">
      <c r="A764" s="454"/>
      <c r="B764" s="77" t="s">
        <v>589</v>
      </c>
      <c r="C764" s="460"/>
      <c r="D764" s="431"/>
      <c r="E764" s="431"/>
      <c r="F764" s="431"/>
      <c r="G764" s="480"/>
      <c r="H764" s="436"/>
      <c r="I764" s="436"/>
      <c r="J764" s="436"/>
      <c r="K764" s="436"/>
      <c r="L764" s="436"/>
      <c r="M764" s="436"/>
      <c r="N764" s="436"/>
      <c r="O764" s="420"/>
      <c r="R764" s="5"/>
      <c r="S764" s="186"/>
      <c r="T764" s="16"/>
      <c r="U764" s="16"/>
      <c r="V764" s="16"/>
      <c r="W764" s="12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</row>
    <row r="765" spans="1:35" s="3" customFormat="1" ht="15" customHeight="1">
      <c r="A765" s="454"/>
      <c r="B765" s="77" t="s">
        <v>468</v>
      </c>
      <c r="C765" s="460"/>
      <c r="D765" s="431"/>
      <c r="E765" s="431"/>
      <c r="F765" s="431"/>
      <c r="G765" s="480"/>
      <c r="H765" s="436"/>
      <c r="I765" s="436"/>
      <c r="J765" s="436"/>
      <c r="K765" s="436"/>
      <c r="L765" s="436"/>
      <c r="M765" s="436"/>
      <c r="N765" s="436"/>
      <c r="O765" s="420"/>
      <c r="R765" s="5"/>
      <c r="S765" s="5"/>
      <c r="T765" s="5"/>
      <c r="U765" s="16"/>
      <c r="V765" s="16"/>
      <c r="W765" s="12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</row>
    <row r="766" spans="1:35" s="3" customFormat="1" ht="15" customHeight="1">
      <c r="A766" s="469"/>
      <c r="B766" s="77" t="s">
        <v>590</v>
      </c>
      <c r="C766" s="461"/>
      <c r="D766" s="432"/>
      <c r="E766" s="432"/>
      <c r="F766" s="432"/>
      <c r="G766" s="486"/>
      <c r="H766" s="437"/>
      <c r="I766" s="437"/>
      <c r="J766" s="437"/>
      <c r="K766" s="437"/>
      <c r="L766" s="437"/>
      <c r="M766" s="437"/>
      <c r="N766" s="437"/>
      <c r="O766" s="520"/>
      <c r="R766" s="5"/>
      <c r="S766" s="5"/>
      <c r="T766" s="5"/>
      <c r="U766" s="16"/>
      <c r="V766" s="16"/>
      <c r="W766" s="12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</row>
    <row r="767" spans="1:35" s="3" customFormat="1" ht="15" customHeight="1">
      <c r="A767" s="453">
        <v>52</v>
      </c>
      <c r="B767" s="95" t="s">
        <v>118</v>
      </c>
      <c r="C767" s="465" t="s">
        <v>29</v>
      </c>
      <c r="D767" s="430">
        <v>0.84</v>
      </c>
      <c r="E767" s="430">
        <v>5.05</v>
      </c>
      <c r="F767" s="430">
        <v>5.07</v>
      </c>
      <c r="G767" s="485">
        <v>69</v>
      </c>
      <c r="H767" s="435">
        <v>0.01</v>
      </c>
      <c r="I767" s="435">
        <v>5.64</v>
      </c>
      <c r="J767" s="435"/>
      <c r="K767" s="435"/>
      <c r="L767" s="435">
        <v>23.07</v>
      </c>
      <c r="M767" s="435">
        <v>24.25</v>
      </c>
      <c r="N767" s="435">
        <v>12.54</v>
      </c>
      <c r="O767" s="529">
        <v>0.8</v>
      </c>
      <c r="R767" s="5"/>
      <c r="S767" s="5"/>
      <c r="T767" s="5"/>
      <c r="U767" s="16"/>
      <c r="V767" s="16"/>
      <c r="W767" s="12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</row>
    <row r="768" spans="1:35" s="3" customFormat="1" ht="15" customHeight="1">
      <c r="A768" s="463"/>
      <c r="B768" s="95" t="s">
        <v>600</v>
      </c>
      <c r="C768" s="466"/>
      <c r="D768" s="431"/>
      <c r="E768" s="431"/>
      <c r="F768" s="431"/>
      <c r="G768" s="480"/>
      <c r="H768" s="436"/>
      <c r="I768" s="436"/>
      <c r="J768" s="436"/>
      <c r="K768" s="436"/>
      <c r="L768" s="436"/>
      <c r="M768" s="436"/>
      <c r="N768" s="436"/>
      <c r="O768" s="420"/>
      <c r="R768" s="5"/>
      <c r="S768" s="5"/>
      <c r="T768" s="5"/>
      <c r="U768" s="16"/>
      <c r="V768" s="16"/>
      <c r="W768" s="12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</row>
    <row r="769" spans="1:35" s="3" customFormat="1" ht="15" customHeight="1">
      <c r="A769" s="463"/>
      <c r="B769" s="95" t="s">
        <v>74</v>
      </c>
      <c r="C769" s="466"/>
      <c r="D769" s="431"/>
      <c r="E769" s="431"/>
      <c r="F769" s="431"/>
      <c r="G769" s="480"/>
      <c r="H769" s="436"/>
      <c r="I769" s="436"/>
      <c r="J769" s="436"/>
      <c r="K769" s="436"/>
      <c r="L769" s="436"/>
      <c r="M769" s="436"/>
      <c r="N769" s="436"/>
      <c r="O769" s="420"/>
      <c r="R769" s="5"/>
      <c r="S769" s="5"/>
      <c r="T769" s="5"/>
      <c r="U769" s="16"/>
      <c r="V769" s="16"/>
      <c r="W769" s="12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</row>
    <row r="770" spans="1:35" s="3" customFormat="1" ht="15" customHeight="1">
      <c r="A770" s="464"/>
      <c r="B770" s="95" t="s">
        <v>570</v>
      </c>
      <c r="C770" s="472"/>
      <c r="D770" s="432"/>
      <c r="E770" s="432"/>
      <c r="F770" s="432"/>
      <c r="G770" s="481"/>
      <c r="H770" s="484"/>
      <c r="I770" s="484"/>
      <c r="J770" s="484"/>
      <c r="K770" s="437"/>
      <c r="L770" s="484"/>
      <c r="M770" s="437"/>
      <c r="N770" s="484"/>
      <c r="O770" s="521"/>
      <c r="R770" s="5"/>
      <c r="S770" s="5"/>
      <c r="T770" s="5"/>
      <c r="U770" s="16"/>
      <c r="V770" s="16"/>
      <c r="W770" s="12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</row>
    <row r="771" spans="1:35" s="3" customFormat="1" ht="15" customHeight="1">
      <c r="A771" s="453">
        <v>350</v>
      </c>
      <c r="B771" s="29" t="s">
        <v>97</v>
      </c>
      <c r="C771" s="446" t="s">
        <v>22</v>
      </c>
      <c r="D771" s="433"/>
      <c r="E771" s="430"/>
      <c r="F771" s="433">
        <v>9.98</v>
      </c>
      <c r="G771" s="479">
        <v>119</v>
      </c>
      <c r="H771" s="438"/>
      <c r="I771" s="438"/>
      <c r="J771" s="435"/>
      <c r="K771" s="438"/>
      <c r="L771" s="438">
        <v>0.2</v>
      </c>
      <c r="M771" s="435"/>
      <c r="N771" s="438"/>
      <c r="O771" s="419">
        <v>0.03</v>
      </c>
      <c r="R771" s="5"/>
      <c r="S771" s="5"/>
      <c r="T771" s="5"/>
      <c r="U771" s="16"/>
      <c r="V771" s="16"/>
      <c r="W771" s="12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</row>
    <row r="772" spans="1:35" s="3" customFormat="1" ht="15" customHeight="1">
      <c r="A772" s="463"/>
      <c r="B772" s="29" t="s">
        <v>250</v>
      </c>
      <c r="C772" s="447"/>
      <c r="D772" s="431"/>
      <c r="E772" s="431"/>
      <c r="F772" s="431"/>
      <c r="G772" s="480"/>
      <c r="H772" s="436"/>
      <c r="I772" s="436"/>
      <c r="J772" s="436"/>
      <c r="K772" s="436"/>
      <c r="L772" s="436"/>
      <c r="M772" s="436"/>
      <c r="N772" s="436"/>
      <c r="O772" s="420"/>
      <c r="R772" s="5"/>
      <c r="S772" s="5"/>
      <c r="T772" s="5"/>
      <c r="U772" s="16"/>
      <c r="V772" s="16"/>
      <c r="W772" s="12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</row>
    <row r="773" spans="1:35" s="3" customFormat="1" ht="15" customHeight="1">
      <c r="A773" s="463"/>
      <c r="B773" s="29" t="s">
        <v>98</v>
      </c>
      <c r="C773" s="447"/>
      <c r="D773" s="431"/>
      <c r="E773" s="431"/>
      <c r="F773" s="431"/>
      <c r="G773" s="480"/>
      <c r="H773" s="436"/>
      <c r="I773" s="436"/>
      <c r="J773" s="436"/>
      <c r="K773" s="436"/>
      <c r="L773" s="436"/>
      <c r="M773" s="436"/>
      <c r="N773" s="436"/>
      <c r="O773" s="420"/>
      <c r="R773" s="5"/>
      <c r="S773" s="5"/>
      <c r="T773" s="12"/>
      <c r="U773" s="12"/>
      <c r="V773" s="12"/>
      <c r="W773" s="12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</row>
    <row r="774" spans="1:35" s="3" customFormat="1" ht="15" customHeight="1">
      <c r="A774" s="464"/>
      <c r="B774" s="29" t="s">
        <v>69</v>
      </c>
      <c r="C774" s="448"/>
      <c r="D774" s="432"/>
      <c r="E774" s="432"/>
      <c r="F774" s="432"/>
      <c r="G774" s="486"/>
      <c r="H774" s="437"/>
      <c r="I774" s="437"/>
      <c r="J774" s="437"/>
      <c r="K774" s="437"/>
      <c r="L774" s="437"/>
      <c r="M774" s="437"/>
      <c r="N774" s="437"/>
      <c r="O774" s="520"/>
      <c r="R774" s="5"/>
      <c r="S774" s="186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</row>
    <row r="775" spans="1:35" s="3" customFormat="1" ht="15" customHeight="1">
      <c r="A775" s="267" t="s">
        <v>635</v>
      </c>
      <c r="B775" s="80" t="s">
        <v>99</v>
      </c>
      <c r="C775" s="48" t="s">
        <v>129</v>
      </c>
      <c r="D775" s="49">
        <v>2.28</v>
      </c>
      <c r="E775" s="49">
        <v>0.24</v>
      </c>
      <c r="F775" s="49">
        <v>14.76</v>
      </c>
      <c r="G775" s="50">
        <v>70.5</v>
      </c>
      <c r="H775" s="57">
        <v>0.03</v>
      </c>
      <c r="I775" s="57"/>
      <c r="J775" s="57"/>
      <c r="K775" s="58">
        <v>0.33</v>
      </c>
      <c r="L775" s="57">
        <v>6</v>
      </c>
      <c r="M775" s="58">
        <v>19.5</v>
      </c>
      <c r="N775" s="57">
        <v>4.2</v>
      </c>
      <c r="O775" s="73">
        <v>0.33</v>
      </c>
      <c r="R775" s="5"/>
      <c r="S775" s="186"/>
      <c r="T775" s="5"/>
      <c r="U775" s="16"/>
      <c r="V775" s="16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</row>
    <row r="776" spans="1:35" s="3" customFormat="1" ht="15" customHeight="1">
      <c r="A776" s="273" t="s">
        <v>635</v>
      </c>
      <c r="B776" s="29" t="s">
        <v>126</v>
      </c>
      <c r="C776" s="39" t="s">
        <v>186</v>
      </c>
      <c r="D776" s="35">
        <v>1.52</v>
      </c>
      <c r="E776" s="35">
        <v>0.16</v>
      </c>
      <c r="F776" s="35">
        <v>9.84</v>
      </c>
      <c r="G776" s="36">
        <v>47</v>
      </c>
      <c r="H776" s="38">
        <v>0.02</v>
      </c>
      <c r="I776" s="38"/>
      <c r="J776" s="38"/>
      <c r="K776" s="38">
        <v>0.22</v>
      </c>
      <c r="L776" s="38">
        <v>4</v>
      </c>
      <c r="M776" s="38">
        <v>13</v>
      </c>
      <c r="N776" s="38">
        <v>2.8</v>
      </c>
      <c r="O776" s="99">
        <v>0.22</v>
      </c>
      <c r="R776" s="5"/>
      <c r="S776" s="186"/>
      <c r="T776" s="5"/>
      <c r="U776" s="16"/>
      <c r="V776" s="16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</row>
    <row r="777" spans="1:35" s="3" customFormat="1" ht="15" customHeight="1">
      <c r="A777" s="273"/>
      <c r="B777" s="29"/>
      <c r="C777" s="39"/>
      <c r="D777" s="35"/>
      <c r="E777" s="35"/>
      <c r="F777" s="35"/>
      <c r="G777" s="36"/>
      <c r="H777" s="37"/>
      <c r="I777" s="37"/>
      <c r="J777" s="37"/>
      <c r="K777" s="38"/>
      <c r="L777" s="37"/>
      <c r="M777" s="38"/>
      <c r="N777" s="37"/>
      <c r="O777" s="74"/>
      <c r="R777" s="5"/>
      <c r="S777" s="186"/>
      <c r="T777" s="5"/>
      <c r="U777" s="16"/>
      <c r="V777" s="16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</row>
    <row r="778" spans="1:35" s="3" customFormat="1" ht="15" customHeight="1">
      <c r="A778" s="276"/>
      <c r="B778" s="25" t="s">
        <v>23</v>
      </c>
      <c r="C778" s="43"/>
      <c r="D778" s="40">
        <f>SUM(D751:D777)</f>
        <v>27.22</v>
      </c>
      <c r="E778" s="40">
        <f aca="true" t="shared" si="41" ref="E778:O778">SUM(E751:E777)</f>
        <v>23.93</v>
      </c>
      <c r="F778" s="40">
        <f t="shared" si="41"/>
        <v>83.04</v>
      </c>
      <c r="G778" s="40">
        <f t="shared" si="41"/>
        <v>735.5</v>
      </c>
      <c r="H778" s="40">
        <f t="shared" si="41"/>
        <v>0.24</v>
      </c>
      <c r="I778" s="40">
        <f t="shared" si="41"/>
        <v>17.740000000000002</v>
      </c>
      <c r="J778" s="40">
        <f t="shared" si="41"/>
        <v>0.04</v>
      </c>
      <c r="K778" s="40">
        <f t="shared" si="41"/>
        <v>2.46</v>
      </c>
      <c r="L778" s="40">
        <f t="shared" si="41"/>
        <v>129.88</v>
      </c>
      <c r="M778" s="40">
        <f t="shared" si="41"/>
        <v>400.7</v>
      </c>
      <c r="N778" s="40">
        <f t="shared" si="41"/>
        <v>108.59</v>
      </c>
      <c r="O778" s="40">
        <f t="shared" si="41"/>
        <v>4.08</v>
      </c>
      <c r="R778" s="5"/>
      <c r="S778" s="186"/>
      <c r="T778" s="16"/>
      <c r="U778" s="16"/>
      <c r="V778" s="16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</row>
    <row r="779" spans="1:35" s="3" customFormat="1" ht="15" customHeight="1">
      <c r="A779" s="174"/>
      <c r="B779" s="201"/>
      <c r="C779" s="43"/>
      <c r="D779" s="40"/>
      <c r="E779" s="40"/>
      <c r="F779" s="40"/>
      <c r="G779" s="111"/>
      <c r="H779" s="40"/>
      <c r="I779" s="40"/>
      <c r="J779" s="40"/>
      <c r="K779" s="111"/>
      <c r="L779" s="40"/>
      <c r="M779" s="111"/>
      <c r="N779" s="40"/>
      <c r="O779" s="75"/>
      <c r="R779" s="5"/>
      <c r="S779" s="186"/>
      <c r="T779" s="16"/>
      <c r="U779" s="16"/>
      <c r="V779" s="16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</row>
    <row r="780" spans="1:35" s="3" customFormat="1" ht="15" customHeight="1">
      <c r="A780" s="272"/>
      <c r="B780" s="297" t="s">
        <v>343</v>
      </c>
      <c r="C780" s="43"/>
      <c r="D780" s="40"/>
      <c r="E780" s="40"/>
      <c r="F780" s="40"/>
      <c r="G780" s="111"/>
      <c r="H780" s="40"/>
      <c r="I780" s="40"/>
      <c r="J780" s="40"/>
      <c r="K780" s="111"/>
      <c r="L780" s="40"/>
      <c r="M780" s="111"/>
      <c r="N780" s="40"/>
      <c r="O780" s="75"/>
      <c r="R780" s="5"/>
      <c r="S780" s="186"/>
      <c r="T780" s="16"/>
      <c r="U780" s="16"/>
      <c r="V780" s="16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</row>
    <row r="781" spans="1:35" s="3" customFormat="1" ht="15" customHeight="1">
      <c r="A781" s="174"/>
      <c r="B781" s="119"/>
      <c r="C781" s="307"/>
      <c r="D781" s="252"/>
      <c r="E781" s="252"/>
      <c r="F781" s="252"/>
      <c r="G781" s="293"/>
      <c r="H781" s="252"/>
      <c r="I781" s="252"/>
      <c r="J781" s="252"/>
      <c r="K781" s="293"/>
      <c r="L781" s="252"/>
      <c r="M781" s="293"/>
      <c r="N781" s="252"/>
      <c r="O781" s="294"/>
      <c r="R781" s="5"/>
      <c r="S781" s="186"/>
      <c r="T781" s="16"/>
      <c r="U781" s="16"/>
      <c r="V781" s="16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</row>
    <row r="782" spans="1:35" s="3" customFormat="1" ht="15" customHeight="1">
      <c r="A782" s="493">
        <v>430</v>
      </c>
      <c r="B782" s="95" t="s">
        <v>136</v>
      </c>
      <c r="C782" s="534" t="s">
        <v>45</v>
      </c>
      <c r="D782" s="433">
        <v>7.17</v>
      </c>
      <c r="E782" s="433">
        <v>8.33</v>
      </c>
      <c r="F782" s="433">
        <v>58.33</v>
      </c>
      <c r="G782" s="479">
        <v>338</v>
      </c>
      <c r="H782" s="438">
        <v>0.08</v>
      </c>
      <c r="I782" s="438"/>
      <c r="J782" s="438">
        <v>0.07</v>
      </c>
      <c r="K782" s="438">
        <v>1</v>
      </c>
      <c r="L782" s="438">
        <v>23.33</v>
      </c>
      <c r="M782" s="438">
        <v>63.33</v>
      </c>
      <c r="N782" s="438">
        <v>10</v>
      </c>
      <c r="O782" s="529">
        <v>0.83</v>
      </c>
      <c r="R782" s="5"/>
      <c r="S782" s="5"/>
      <c r="T782" s="12"/>
      <c r="U782" s="16"/>
      <c r="V782" s="16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</row>
    <row r="783" spans="1:35" s="3" customFormat="1" ht="15" customHeight="1">
      <c r="A783" s="493"/>
      <c r="B783" s="95" t="s">
        <v>458</v>
      </c>
      <c r="C783" s="527"/>
      <c r="D783" s="431"/>
      <c r="E783" s="431"/>
      <c r="F783" s="431"/>
      <c r="G783" s="480"/>
      <c r="H783" s="436"/>
      <c r="I783" s="436"/>
      <c r="J783" s="436"/>
      <c r="K783" s="436"/>
      <c r="L783" s="436"/>
      <c r="M783" s="436"/>
      <c r="N783" s="436"/>
      <c r="O783" s="420"/>
      <c r="R783" s="5"/>
      <c r="S783" s="186"/>
      <c r="T783" s="5"/>
      <c r="U783" s="12"/>
      <c r="V783" s="13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</row>
    <row r="784" spans="1:35" s="3" customFormat="1" ht="15" customHeight="1">
      <c r="A784" s="493"/>
      <c r="B784" s="95" t="s">
        <v>459</v>
      </c>
      <c r="C784" s="527"/>
      <c r="D784" s="431"/>
      <c r="E784" s="431"/>
      <c r="F784" s="431"/>
      <c r="G784" s="480"/>
      <c r="H784" s="436"/>
      <c r="I784" s="436"/>
      <c r="J784" s="436"/>
      <c r="K784" s="436"/>
      <c r="L784" s="436"/>
      <c r="M784" s="436"/>
      <c r="N784" s="436"/>
      <c r="O784" s="420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</row>
    <row r="785" spans="1:35" s="3" customFormat="1" ht="15" customHeight="1">
      <c r="A785" s="493"/>
      <c r="B785" s="95" t="s">
        <v>460</v>
      </c>
      <c r="C785" s="527"/>
      <c r="D785" s="431"/>
      <c r="E785" s="431"/>
      <c r="F785" s="431"/>
      <c r="G785" s="480"/>
      <c r="H785" s="436"/>
      <c r="I785" s="436"/>
      <c r="J785" s="436"/>
      <c r="K785" s="436"/>
      <c r="L785" s="436"/>
      <c r="M785" s="436"/>
      <c r="N785" s="436"/>
      <c r="O785" s="420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</row>
    <row r="786" spans="1:35" s="3" customFormat="1" ht="15" customHeight="1">
      <c r="A786" s="493"/>
      <c r="B786" s="95" t="s">
        <v>461</v>
      </c>
      <c r="C786" s="527"/>
      <c r="D786" s="431"/>
      <c r="E786" s="431"/>
      <c r="F786" s="431"/>
      <c r="G786" s="480"/>
      <c r="H786" s="436"/>
      <c r="I786" s="436"/>
      <c r="J786" s="436"/>
      <c r="K786" s="436"/>
      <c r="L786" s="436"/>
      <c r="M786" s="436"/>
      <c r="N786" s="436"/>
      <c r="O786" s="420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</row>
    <row r="787" spans="1:35" s="3" customFormat="1" ht="15" customHeight="1">
      <c r="A787" s="493"/>
      <c r="B787" s="95" t="s">
        <v>275</v>
      </c>
      <c r="C787" s="527"/>
      <c r="D787" s="431"/>
      <c r="E787" s="431"/>
      <c r="F787" s="431"/>
      <c r="G787" s="480"/>
      <c r="H787" s="436"/>
      <c r="I787" s="436"/>
      <c r="J787" s="436"/>
      <c r="K787" s="436"/>
      <c r="L787" s="436"/>
      <c r="M787" s="436"/>
      <c r="N787" s="436"/>
      <c r="O787" s="420"/>
      <c r="R787" s="414"/>
      <c r="S787" s="186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</row>
    <row r="788" spans="1:35" s="3" customFormat="1" ht="15" customHeight="1">
      <c r="A788" s="493"/>
      <c r="B788" s="95" t="s">
        <v>328</v>
      </c>
      <c r="C788" s="527"/>
      <c r="D788" s="431"/>
      <c r="E788" s="431"/>
      <c r="F788" s="431"/>
      <c r="G788" s="480"/>
      <c r="H788" s="436"/>
      <c r="I788" s="436"/>
      <c r="J788" s="436"/>
      <c r="K788" s="436"/>
      <c r="L788" s="436"/>
      <c r="M788" s="436"/>
      <c r="N788" s="436"/>
      <c r="O788" s="420"/>
      <c r="R788" s="415"/>
      <c r="S788" s="186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</row>
    <row r="789" spans="1:35" s="3" customFormat="1" ht="15" customHeight="1">
      <c r="A789" s="493"/>
      <c r="B789" s="95" t="s">
        <v>462</v>
      </c>
      <c r="C789" s="527"/>
      <c r="D789" s="431"/>
      <c r="E789" s="431"/>
      <c r="F789" s="431"/>
      <c r="G789" s="480"/>
      <c r="H789" s="436"/>
      <c r="I789" s="436"/>
      <c r="J789" s="436"/>
      <c r="K789" s="436"/>
      <c r="L789" s="436"/>
      <c r="M789" s="436"/>
      <c r="N789" s="436"/>
      <c r="O789" s="420"/>
      <c r="R789" s="415"/>
      <c r="S789" s="186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</row>
    <row r="790" spans="1:35" s="3" customFormat="1" ht="15" customHeight="1">
      <c r="A790" s="493"/>
      <c r="B790" s="95" t="s">
        <v>463</v>
      </c>
      <c r="C790" s="528"/>
      <c r="D790" s="432"/>
      <c r="E790" s="432"/>
      <c r="F790" s="432"/>
      <c r="G790" s="486"/>
      <c r="H790" s="437"/>
      <c r="I790" s="437"/>
      <c r="J790" s="437"/>
      <c r="K790" s="437"/>
      <c r="L790" s="437"/>
      <c r="M790" s="437"/>
      <c r="N790" s="437"/>
      <c r="O790" s="520"/>
      <c r="R790" s="415"/>
      <c r="S790" s="186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</row>
    <row r="791" spans="1:35" s="3" customFormat="1" ht="15" customHeight="1">
      <c r="A791" s="513">
        <v>386</v>
      </c>
      <c r="B791" s="80" t="s">
        <v>170</v>
      </c>
      <c r="C791" s="446" t="s">
        <v>22</v>
      </c>
      <c r="D791" s="430">
        <v>5.8</v>
      </c>
      <c r="E791" s="430">
        <v>5.8</v>
      </c>
      <c r="F791" s="430">
        <v>5</v>
      </c>
      <c r="G791" s="485">
        <v>108</v>
      </c>
      <c r="H791" s="435">
        <v>0.04</v>
      </c>
      <c r="I791" s="435">
        <v>0.6</v>
      </c>
      <c r="J791" s="435">
        <v>0.04</v>
      </c>
      <c r="K791" s="435">
        <v>0.02</v>
      </c>
      <c r="L791" s="435">
        <v>248</v>
      </c>
      <c r="M791" s="435">
        <v>184</v>
      </c>
      <c r="N791" s="435">
        <v>28</v>
      </c>
      <c r="O791" s="419">
        <v>0.2</v>
      </c>
      <c r="R791" s="415"/>
      <c r="S791" s="186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</row>
    <row r="792" spans="1:35" s="3" customFormat="1" ht="15" customHeight="1">
      <c r="A792" s="513"/>
      <c r="B792" s="29" t="s">
        <v>204</v>
      </c>
      <c r="C792" s="447"/>
      <c r="D792" s="431"/>
      <c r="E792" s="431"/>
      <c r="F792" s="431"/>
      <c r="G792" s="480"/>
      <c r="H792" s="436"/>
      <c r="I792" s="436"/>
      <c r="J792" s="436"/>
      <c r="K792" s="436"/>
      <c r="L792" s="436"/>
      <c r="M792" s="436"/>
      <c r="N792" s="436"/>
      <c r="O792" s="420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</row>
    <row r="793" spans="1:35" s="3" customFormat="1" ht="15" customHeight="1">
      <c r="A793" s="531"/>
      <c r="B793" s="29"/>
      <c r="C793" s="462"/>
      <c r="D793" s="445"/>
      <c r="E793" s="445"/>
      <c r="F793" s="445"/>
      <c r="G793" s="481"/>
      <c r="H793" s="484"/>
      <c r="I793" s="484"/>
      <c r="J793" s="484"/>
      <c r="K793" s="484"/>
      <c r="L793" s="484"/>
      <c r="M793" s="484"/>
      <c r="N793" s="484"/>
      <c r="O793" s="521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</row>
    <row r="794" spans="1:35" s="3" customFormat="1" ht="15" customHeight="1">
      <c r="A794" s="174"/>
      <c r="B794" s="119" t="s">
        <v>59</v>
      </c>
      <c r="C794" s="96"/>
      <c r="D794" s="258">
        <f>SUM(D782:D793)</f>
        <v>12.969999999999999</v>
      </c>
      <c r="E794" s="258">
        <f aca="true" t="shared" si="42" ref="E794:O794">SUM(E782:E793)</f>
        <v>14.129999999999999</v>
      </c>
      <c r="F794" s="258">
        <f t="shared" si="42"/>
        <v>63.33</v>
      </c>
      <c r="G794" s="258">
        <f t="shared" si="42"/>
        <v>446</v>
      </c>
      <c r="H794" s="258">
        <f t="shared" si="42"/>
        <v>0.12</v>
      </c>
      <c r="I794" s="258">
        <f t="shared" si="42"/>
        <v>0.6</v>
      </c>
      <c r="J794" s="258">
        <f t="shared" si="42"/>
        <v>0.11000000000000001</v>
      </c>
      <c r="K794" s="258">
        <f t="shared" si="42"/>
        <v>1.02</v>
      </c>
      <c r="L794" s="258">
        <f t="shared" si="42"/>
        <v>271.33</v>
      </c>
      <c r="M794" s="258">
        <f t="shared" si="42"/>
        <v>247.32999999999998</v>
      </c>
      <c r="N794" s="258">
        <f t="shared" si="42"/>
        <v>38</v>
      </c>
      <c r="O794" s="258">
        <f t="shared" si="42"/>
        <v>1.03</v>
      </c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</row>
    <row r="795" spans="1:35" s="3" customFormat="1" ht="15" customHeight="1">
      <c r="A795" s="290"/>
      <c r="B795" s="256"/>
      <c r="C795" s="61"/>
      <c r="D795" s="85"/>
      <c r="E795" s="85"/>
      <c r="F795" s="85"/>
      <c r="G795" s="86"/>
      <c r="H795" s="87"/>
      <c r="I795" s="87"/>
      <c r="J795" s="87"/>
      <c r="K795" s="87"/>
      <c r="L795" s="87"/>
      <c r="M795" s="87"/>
      <c r="N795" s="175"/>
      <c r="O795" s="257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</row>
    <row r="796" spans="1:35" s="3" customFormat="1" ht="15" customHeight="1">
      <c r="A796" s="284"/>
      <c r="B796" s="108" t="s">
        <v>30</v>
      </c>
      <c r="C796" s="109"/>
      <c r="D796" s="110">
        <f>SUM(D746,D778,D794)</f>
        <v>58.269999999999996</v>
      </c>
      <c r="E796" s="110">
        <f aca="true" t="shared" si="43" ref="E796:O796">SUM(E746,E778,E794)</f>
        <v>73.44</v>
      </c>
      <c r="F796" s="110">
        <f t="shared" si="43"/>
        <v>203.95</v>
      </c>
      <c r="G796" s="110">
        <f t="shared" si="43"/>
        <v>1800</v>
      </c>
      <c r="H796" s="110">
        <f t="shared" si="43"/>
        <v>0.56</v>
      </c>
      <c r="I796" s="110">
        <f t="shared" si="43"/>
        <v>18.690000000000005</v>
      </c>
      <c r="J796" s="110">
        <f t="shared" si="43"/>
        <v>0.469</v>
      </c>
      <c r="K796" s="110">
        <f t="shared" si="43"/>
        <v>5.300000000000001</v>
      </c>
      <c r="L796" s="110">
        <f t="shared" si="43"/>
        <v>537.13</v>
      </c>
      <c r="M796" s="110">
        <f t="shared" si="43"/>
        <v>940.95</v>
      </c>
      <c r="N796" s="110">
        <f t="shared" si="43"/>
        <v>184.06</v>
      </c>
      <c r="O796" s="110">
        <f t="shared" si="43"/>
        <v>8.8</v>
      </c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</row>
    <row r="797" spans="1:35" s="3" customFormat="1" ht="15" customHeight="1">
      <c r="A797" s="279"/>
      <c r="B797" s="6"/>
      <c r="C797" s="20"/>
      <c r="D797" s="14"/>
      <c r="E797" s="14"/>
      <c r="F797" s="14"/>
      <c r="G797" s="18"/>
      <c r="H797" s="16"/>
      <c r="I797" s="16"/>
      <c r="J797" s="16"/>
      <c r="K797" s="16"/>
      <c r="L797" s="16"/>
      <c r="M797" s="16"/>
      <c r="N797" s="16"/>
      <c r="O797" s="16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</row>
    <row r="798" spans="1:35" s="3" customFormat="1" ht="24" customHeight="1">
      <c r="A798" s="279"/>
      <c r="B798" s="21" t="s">
        <v>160</v>
      </c>
      <c r="C798" s="12"/>
      <c r="D798" s="17"/>
      <c r="E798" s="17"/>
      <c r="F798" s="17"/>
      <c r="G798" s="18"/>
      <c r="H798" s="12"/>
      <c r="I798" s="12"/>
      <c r="J798" s="12"/>
      <c r="K798" s="12"/>
      <c r="L798" s="12"/>
      <c r="M798" s="12"/>
      <c r="N798" s="12"/>
      <c r="O798" s="12"/>
      <c r="R798" s="5"/>
      <c r="S798" s="186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</row>
    <row r="799" spans="1:35" s="3" customFormat="1" ht="15" customHeight="1">
      <c r="A799" s="453" t="s">
        <v>49</v>
      </c>
      <c r="B799" s="451" t="s">
        <v>0</v>
      </c>
      <c r="C799" s="477" t="s">
        <v>1</v>
      </c>
      <c r="D799" s="502" t="s">
        <v>2</v>
      </c>
      <c r="E799" s="503"/>
      <c r="F799" s="504"/>
      <c r="G799" s="508" t="s">
        <v>3</v>
      </c>
      <c r="H799" s="502" t="s">
        <v>4</v>
      </c>
      <c r="I799" s="503"/>
      <c r="J799" s="503"/>
      <c r="K799" s="504"/>
      <c r="L799" s="502" t="s">
        <v>5</v>
      </c>
      <c r="M799" s="503"/>
      <c r="N799" s="503"/>
      <c r="O799" s="504"/>
      <c r="R799" s="5"/>
      <c r="S799" s="186"/>
      <c r="T799" s="16"/>
      <c r="U799" s="16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</row>
    <row r="800" spans="1:35" s="3" customFormat="1" ht="15" customHeight="1">
      <c r="A800" s="455"/>
      <c r="B800" s="452"/>
      <c r="C800" s="478"/>
      <c r="D800" s="54" t="s">
        <v>6</v>
      </c>
      <c r="E800" s="54" t="s">
        <v>7</v>
      </c>
      <c r="F800" s="54" t="s">
        <v>8</v>
      </c>
      <c r="G800" s="509"/>
      <c r="H800" s="54" t="s">
        <v>9</v>
      </c>
      <c r="I800" s="54" t="s">
        <v>10</v>
      </c>
      <c r="J800" s="54" t="s">
        <v>11</v>
      </c>
      <c r="K800" s="55" t="s">
        <v>12</v>
      </c>
      <c r="L800" s="54" t="s">
        <v>13</v>
      </c>
      <c r="M800" s="55" t="s">
        <v>14</v>
      </c>
      <c r="N800" s="54" t="s">
        <v>15</v>
      </c>
      <c r="O800" s="56" t="s">
        <v>16</v>
      </c>
      <c r="R800" s="5"/>
      <c r="S800" s="186"/>
      <c r="T800" s="16"/>
      <c r="U800" s="16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</row>
    <row r="801" spans="1:35" s="3" customFormat="1" ht="15" customHeight="1">
      <c r="A801" s="265"/>
      <c r="B801" s="24" t="s">
        <v>41</v>
      </c>
      <c r="C801" s="48"/>
      <c r="D801" s="49"/>
      <c r="E801" s="49"/>
      <c r="F801" s="49"/>
      <c r="G801" s="50"/>
      <c r="H801" s="57"/>
      <c r="I801" s="57"/>
      <c r="J801" s="57"/>
      <c r="K801" s="58"/>
      <c r="L801" s="57"/>
      <c r="M801" s="58"/>
      <c r="N801" s="57"/>
      <c r="O801" s="73"/>
      <c r="R801" s="5"/>
      <c r="S801" s="186"/>
      <c r="T801" s="16"/>
      <c r="U801" s="16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</row>
    <row r="802" spans="1:35" s="3" customFormat="1" ht="15" customHeight="1">
      <c r="A802" s="265"/>
      <c r="B802" s="24"/>
      <c r="C802" s="48"/>
      <c r="D802" s="49"/>
      <c r="E802" s="49"/>
      <c r="F802" s="49"/>
      <c r="G802" s="50"/>
      <c r="H802" s="57"/>
      <c r="I802" s="57"/>
      <c r="J802" s="57"/>
      <c r="K802" s="58"/>
      <c r="L802" s="57"/>
      <c r="M802" s="58"/>
      <c r="N802" s="57"/>
      <c r="O802" s="73"/>
      <c r="R802" s="5"/>
      <c r="S802" s="186"/>
      <c r="T802" s="16"/>
      <c r="U802" s="16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</row>
    <row r="803" spans="1:35" s="3" customFormat="1" ht="15" customHeight="1">
      <c r="A803" s="473">
        <v>182</v>
      </c>
      <c r="B803" s="29" t="s">
        <v>212</v>
      </c>
      <c r="C803" s="446" t="s">
        <v>285</v>
      </c>
      <c r="D803" s="430">
        <v>4.98</v>
      </c>
      <c r="E803" s="430">
        <v>11.8</v>
      </c>
      <c r="F803" s="430">
        <v>32.14</v>
      </c>
      <c r="G803" s="485">
        <v>256</v>
      </c>
      <c r="H803" s="435">
        <v>0.06</v>
      </c>
      <c r="I803" s="435">
        <v>1.32</v>
      </c>
      <c r="J803" s="435">
        <v>0.06</v>
      </c>
      <c r="K803" s="435">
        <v>0.04</v>
      </c>
      <c r="L803" s="435">
        <v>129.78</v>
      </c>
      <c r="M803" s="435">
        <v>138.4</v>
      </c>
      <c r="N803" s="435">
        <v>29.44</v>
      </c>
      <c r="O803" s="419">
        <v>0.42</v>
      </c>
      <c r="R803" s="5"/>
      <c r="S803" s="186"/>
      <c r="T803" s="16"/>
      <c r="U803" s="16"/>
      <c r="V803" s="16"/>
      <c r="W803" s="16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</row>
    <row r="804" spans="1:35" s="3" customFormat="1" ht="15" customHeight="1">
      <c r="A804" s="474"/>
      <c r="B804" s="29" t="s">
        <v>91</v>
      </c>
      <c r="C804" s="447"/>
      <c r="D804" s="431"/>
      <c r="E804" s="431"/>
      <c r="F804" s="431"/>
      <c r="G804" s="480"/>
      <c r="H804" s="436"/>
      <c r="I804" s="436"/>
      <c r="J804" s="436"/>
      <c r="K804" s="436"/>
      <c r="L804" s="436"/>
      <c r="M804" s="436"/>
      <c r="N804" s="436"/>
      <c r="O804" s="420"/>
      <c r="R804" s="5"/>
      <c r="S804" s="186"/>
      <c r="T804" s="16"/>
      <c r="U804" s="16"/>
      <c r="V804" s="16"/>
      <c r="W804" s="16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</row>
    <row r="805" spans="1:35" s="3" customFormat="1" ht="15" customHeight="1">
      <c r="A805" s="474"/>
      <c r="B805" s="29" t="s">
        <v>127</v>
      </c>
      <c r="C805" s="447"/>
      <c r="D805" s="431"/>
      <c r="E805" s="431"/>
      <c r="F805" s="431"/>
      <c r="G805" s="480"/>
      <c r="H805" s="436"/>
      <c r="I805" s="436"/>
      <c r="J805" s="436"/>
      <c r="K805" s="436"/>
      <c r="L805" s="436"/>
      <c r="M805" s="436"/>
      <c r="N805" s="436"/>
      <c r="O805" s="420"/>
      <c r="R805" s="5"/>
      <c r="S805" s="186"/>
      <c r="T805" s="16"/>
      <c r="U805" s="16"/>
      <c r="V805" s="16"/>
      <c r="W805" s="16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</row>
    <row r="806" spans="1:35" s="3" customFormat="1" ht="18" customHeight="1">
      <c r="A806" s="474"/>
      <c r="B806" s="29" t="s">
        <v>92</v>
      </c>
      <c r="C806" s="447"/>
      <c r="D806" s="431"/>
      <c r="E806" s="431"/>
      <c r="F806" s="431"/>
      <c r="G806" s="480"/>
      <c r="H806" s="436"/>
      <c r="I806" s="436"/>
      <c r="J806" s="436"/>
      <c r="K806" s="436"/>
      <c r="L806" s="436"/>
      <c r="M806" s="436"/>
      <c r="N806" s="436"/>
      <c r="O806" s="420"/>
      <c r="R806" s="5"/>
      <c r="S806" s="186"/>
      <c r="T806" s="16"/>
      <c r="U806" s="16"/>
      <c r="V806" s="16"/>
      <c r="W806" s="16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</row>
    <row r="807" spans="1:35" s="3" customFormat="1" ht="15.75" customHeight="1">
      <c r="A807" s="474"/>
      <c r="B807" s="29" t="s">
        <v>93</v>
      </c>
      <c r="C807" s="447"/>
      <c r="D807" s="431"/>
      <c r="E807" s="431"/>
      <c r="F807" s="431"/>
      <c r="G807" s="480"/>
      <c r="H807" s="436"/>
      <c r="I807" s="436"/>
      <c r="J807" s="436"/>
      <c r="K807" s="436"/>
      <c r="L807" s="436"/>
      <c r="M807" s="436"/>
      <c r="N807" s="436"/>
      <c r="O807" s="420"/>
      <c r="R807" s="5"/>
      <c r="S807" s="186"/>
      <c r="T807" s="12"/>
      <c r="U807" s="12"/>
      <c r="V807" s="12"/>
      <c r="W807" s="12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</row>
    <row r="808" spans="1:35" s="3" customFormat="1" ht="15.75" customHeight="1">
      <c r="A808" s="476"/>
      <c r="B808" s="29" t="s">
        <v>82</v>
      </c>
      <c r="C808" s="448"/>
      <c r="D808" s="432"/>
      <c r="E808" s="432"/>
      <c r="F808" s="432"/>
      <c r="G808" s="486"/>
      <c r="H808" s="437"/>
      <c r="I808" s="437"/>
      <c r="J808" s="437"/>
      <c r="K808" s="437"/>
      <c r="L808" s="437"/>
      <c r="M808" s="437"/>
      <c r="N808" s="437"/>
      <c r="O808" s="520"/>
      <c r="R808" s="5"/>
      <c r="S808" s="186"/>
      <c r="T808" s="12"/>
      <c r="U808" s="12"/>
      <c r="V808" s="12"/>
      <c r="W808" s="12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</row>
    <row r="809" spans="1:35" s="3" customFormat="1" ht="15" customHeight="1">
      <c r="A809" s="453">
        <v>342</v>
      </c>
      <c r="B809" s="104" t="s">
        <v>121</v>
      </c>
      <c r="C809" s="446" t="s">
        <v>22</v>
      </c>
      <c r="D809" s="430">
        <v>0.21</v>
      </c>
      <c r="E809" s="430">
        <v>0.21</v>
      </c>
      <c r="F809" s="430">
        <v>15.27</v>
      </c>
      <c r="G809" s="485">
        <v>62</v>
      </c>
      <c r="H809" s="435">
        <v>0.01</v>
      </c>
      <c r="I809" s="435">
        <v>8.91</v>
      </c>
      <c r="J809" s="435"/>
      <c r="K809" s="435">
        <v>0.01</v>
      </c>
      <c r="L809" s="435">
        <v>8.84</v>
      </c>
      <c r="M809" s="435">
        <v>5.94</v>
      </c>
      <c r="N809" s="517">
        <v>4.86</v>
      </c>
      <c r="O809" s="515">
        <v>1.21</v>
      </c>
      <c r="R809" s="5"/>
      <c r="S809" s="186"/>
      <c r="T809" s="12"/>
      <c r="U809" s="12"/>
      <c r="V809" s="12"/>
      <c r="W809" s="12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</row>
    <row r="810" spans="1:35" s="3" customFormat="1" ht="15" customHeight="1">
      <c r="A810" s="463"/>
      <c r="B810" s="77" t="s">
        <v>119</v>
      </c>
      <c r="C810" s="447"/>
      <c r="D810" s="431"/>
      <c r="E810" s="431"/>
      <c r="F810" s="431"/>
      <c r="G810" s="480"/>
      <c r="H810" s="436"/>
      <c r="I810" s="436"/>
      <c r="J810" s="436"/>
      <c r="K810" s="436"/>
      <c r="L810" s="436"/>
      <c r="M810" s="436"/>
      <c r="N810" s="518"/>
      <c r="O810" s="515"/>
      <c r="R810" s="414"/>
      <c r="S810" s="186"/>
      <c r="T810" s="186"/>
      <c r="U810" s="12"/>
      <c r="V810" s="12"/>
      <c r="W810" s="12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</row>
    <row r="811" spans="1:35" s="3" customFormat="1" ht="15" customHeight="1">
      <c r="A811" s="463"/>
      <c r="B811" s="77" t="s">
        <v>68</v>
      </c>
      <c r="C811" s="447"/>
      <c r="D811" s="431"/>
      <c r="E811" s="431"/>
      <c r="F811" s="431"/>
      <c r="G811" s="480"/>
      <c r="H811" s="436"/>
      <c r="I811" s="436"/>
      <c r="J811" s="436"/>
      <c r="K811" s="436"/>
      <c r="L811" s="436"/>
      <c r="M811" s="436"/>
      <c r="N811" s="518"/>
      <c r="O811" s="515"/>
      <c r="R811" s="415"/>
      <c r="S811" s="186"/>
      <c r="T811" s="186"/>
      <c r="U811" s="12"/>
      <c r="V811" s="12"/>
      <c r="W811" s="12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</row>
    <row r="812" spans="1:35" s="3" customFormat="1" ht="15" customHeight="1">
      <c r="A812" s="544"/>
      <c r="B812" s="105" t="s">
        <v>69</v>
      </c>
      <c r="C812" s="448"/>
      <c r="D812" s="432"/>
      <c r="E812" s="432"/>
      <c r="F812" s="432"/>
      <c r="G812" s="486"/>
      <c r="H812" s="437"/>
      <c r="I812" s="437"/>
      <c r="J812" s="437"/>
      <c r="K812" s="437"/>
      <c r="L812" s="437"/>
      <c r="M812" s="437"/>
      <c r="N812" s="519"/>
      <c r="O812" s="515"/>
      <c r="R812" s="415"/>
      <c r="S812" s="186"/>
      <c r="T812" s="186"/>
      <c r="U812" s="12"/>
      <c r="V812" s="12"/>
      <c r="W812" s="12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</row>
    <row r="813" spans="1:35" s="3" customFormat="1" ht="15" customHeight="1">
      <c r="A813" s="453">
        <v>209</v>
      </c>
      <c r="B813" s="77" t="s">
        <v>571</v>
      </c>
      <c r="C813" s="459" t="s">
        <v>19</v>
      </c>
      <c r="D813" s="430">
        <v>5.1</v>
      </c>
      <c r="E813" s="430">
        <v>4.6</v>
      </c>
      <c r="F813" s="430">
        <v>0.3</v>
      </c>
      <c r="G813" s="485">
        <v>63</v>
      </c>
      <c r="H813" s="435">
        <v>0.03</v>
      </c>
      <c r="I813" s="435"/>
      <c r="J813" s="435">
        <v>0.1</v>
      </c>
      <c r="K813" s="435">
        <v>0.2</v>
      </c>
      <c r="L813" s="435">
        <v>22</v>
      </c>
      <c r="M813" s="435">
        <v>77</v>
      </c>
      <c r="N813" s="435">
        <v>5</v>
      </c>
      <c r="O813" s="419">
        <v>1</v>
      </c>
      <c r="R813" s="415"/>
      <c r="S813" s="186"/>
      <c r="T813" s="186"/>
      <c r="U813" s="12"/>
      <c r="V813" s="12"/>
      <c r="W813" s="12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</row>
    <row r="814" spans="1:35" s="3" customFormat="1" ht="15" customHeight="1">
      <c r="A814" s="454"/>
      <c r="B814" s="77" t="s">
        <v>206</v>
      </c>
      <c r="C814" s="460"/>
      <c r="D814" s="431"/>
      <c r="E814" s="431"/>
      <c r="F814" s="431"/>
      <c r="G814" s="480"/>
      <c r="H814" s="436"/>
      <c r="I814" s="436"/>
      <c r="J814" s="436"/>
      <c r="K814" s="436"/>
      <c r="L814" s="436"/>
      <c r="M814" s="436"/>
      <c r="N814" s="436"/>
      <c r="O814" s="420"/>
      <c r="R814" s="415"/>
      <c r="S814" s="186"/>
      <c r="T814" s="186"/>
      <c r="U814" s="12"/>
      <c r="V814" s="12"/>
      <c r="W814" s="12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</row>
    <row r="815" spans="1:35" s="3" customFormat="1" ht="15" customHeight="1">
      <c r="A815" s="455"/>
      <c r="B815" s="105"/>
      <c r="C815" s="461"/>
      <c r="D815" s="432"/>
      <c r="E815" s="432"/>
      <c r="F815" s="432"/>
      <c r="G815" s="486"/>
      <c r="H815" s="437"/>
      <c r="I815" s="437"/>
      <c r="J815" s="437"/>
      <c r="K815" s="437"/>
      <c r="L815" s="437"/>
      <c r="M815" s="437"/>
      <c r="N815" s="437"/>
      <c r="O815" s="520"/>
      <c r="R815" s="415"/>
      <c r="S815" s="186"/>
      <c r="T815" s="186"/>
      <c r="U815" s="12"/>
      <c r="V815" s="12"/>
      <c r="W815" s="12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</row>
    <row r="816" spans="1:35" s="3" customFormat="1" ht="15" customHeight="1">
      <c r="A816" s="174">
        <v>388</v>
      </c>
      <c r="B816" s="29" t="s">
        <v>315</v>
      </c>
      <c r="C816" s="96" t="s">
        <v>58</v>
      </c>
      <c r="D816" s="97">
        <v>0.72</v>
      </c>
      <c r="E816" s="97">
        <v>0.54</v>
      </c>
      <c r="F816" s="97">
        <v>18.54</v>
      </c>
      <c r="G816" s="98">
        <v>85</v>
      </c>
      <c r="H816" s="99">
        <v>0.04</v>
      </c>
      <c r="I816" s="99">
        <v>9</v>
      </c>
      <c r="J816" s="99"/>
      <c r="K816" s="99">
        <v>0.72</v>
      </c>
      <c r="L816" s="99">
        <v>34.2</v>
      </c>
      <c r="M816" s="99">
        <v>28.8</v>
      </c>
      <c r="N816" s="99">
        <v>21.6</v>
      </c>
      <c r="O816" s="99">
        <v>4.14</v>
      </c>
      <c r="R816" s="5"/>
      <c r="S816" s="5"/>
      <c r="T816" s="5"/>
      <c r="U816" s="88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</row>
    <row r="817" spans="1:35" s="3" customFormat="1" ht="15" customHeight="1">
      <c r="A817" s="174"/>
      <c r="B817" s="119" t="s">
        <v>23</v>
      </c>
      <c r="C817" s="139"/>
      <c r="D817" s="69">
        <f aca="true" t="shared" si="44" ref="D817:O817">SUM(D803:D816)</f>
        <v>11.01</v>
      </c>
      <c r="E817" s="69">
        <f t="shared" si="44"/>
        <v>17.15</v>
      </c>
      <c r="F817" s="69">
        <f t="shared" si="44"/>
        <v>66.25</v>
      </c>
      <c r="G817" s="69">
        <f t="shared" si="44"/>
        <v>466</v>
      </c>
      <c r="H817" s="69">
        <f t="shared" si="44"/>
        <v>0.13999999999999999</v>
      </c>
      <c r="I817" s="69">
        <f t="shared" si="44"/>
        <v>19.23</v>
      </c>
      <c r="J817" s="69">
        <f t="shared" si="44"/>
        <v>0.16</v>
      </c>
      <c r="K817" s="69">
        <f t="shared" si="44"/>
        <v>0.97</v>
      </c>
      <c r="L817" s="69">
        <f t="shared" si="44"/>
        <v>194.82</v>
      </c>
      <c r="M817" s="69">
        <f t="shared" si="44"/>
        <v>250.14000000000001</v>
      </c>
      <c r="N817" s="69">
        <f t="shared" si="44"/>
        <v>60.900000000000006</v>
      </c>
      <c r="O817" s="69">
        <f t="shared" si="44"/>
        <v>6.77</v>
      </c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</row>
    <row r="818" spans="1:35" s="3" customFormat="1" ht="15" customHeight="1">
      <c r="A818" s="265"/>
      <c r="B818" s="24"/>
      <c r="C818" s="165"/>
      <c r="D818" s="166"/>
      <c r="E818" s="166"/>
      <c r="F818" s="166"/>
      <c r="G818" s="168"/>
      <c r="H818" s="166"/>
      <c r="I818" s="166"/>
      <c r="J818" s="166"/>
      <c r="K818" s="169"/>
      <c r="L818" s="166"/>
      <c r="M818" s="169"/>
      <c r="N818" s="166"/>
      <c r="O818" s="167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</row>
    <row r="819" spans="1:35" s="3" customFormat="1" ht="15" customHeight="1">
      <c r="A819" s="275"/>
      <c r="B819" s="25"/>
      <c r="C819" s="39"/>
      <c r="D819" s="35"/>
      <c r="E819" s="35"/>
      <c r="F819" s="35"/>
      <c r="G819" s="36"/>
      <c r="H819" s="37"/>
      <c r="I819" s="37"/>
      <c r="J819" s="37"/>
      <c r="K819" s="38"/>
      <c r="L819" s="37"/>
      <c r="M819" s="38"/>
      <c r="N819" s="37"/>
      <c r="O819" s="74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</row>
    <row r="820" spans="1:35" s="3" customFormat="1" ht="15" customHeight="1">
      <c r="A820" s="275"/>
      <c r="B820" s="25" t="s">
        <v>47</v>
      </c>
      <c r="C820" s="39"/>
      <c r="D820" s="35"/>
      <c r="E820" s="35"/>
      <c r="F820" s="35"/>
      <c r="G820" s="36"/>
      <c r="H820" s="37"/>
      <c r="I820" s="37"/>
      <c r="J820" s="37"/>
      <c r="K820" s="38"/>
      <c r="L820" s="37"/>
      <c r="M820" s="38"/>
      <c r="N820" s="37"/>
      <c r="O820" s="74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</row>
    <row r="821" spans="1:35" s="3" customFormat="1" ht="15" customHeight="1">
      <c r="A821" s="129"/>
      <c r="B821" s="25"/>
      <c r="C821" s="51"/>
      <c r="D821" s="52"/>
      <c r="E821" s="52"/>
      <c r="F821" s="52"/>
      <c r="G821" s="53"/>
      <c r="H821" s="71"/>
      <c r="I821" s="71"/>
      <c r="J821" s="71"/>
      <c r="K821" s="72"/>
      <c r="L821" s="71"/>
      <c r="M821" s="72"/>
      <c r="N821" s="71"/>
      <c r="O821" s="83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</row>
    <row r="822" spans="1:35" s="3" customFormat="1" ht="15" customHeight="1">
      <c r="A822" s="473">
        <v>96</v>
      </c>
      <c r="B822" s="29" t="s">
        <v>164</v>
      </c>
      <c r="C822" s="446" t="s">
        <v>26</v>
      </c>
      <c r="D822" s="430">
        <v>2.52</v>
      </c>
      <c r="E822" s="430">
        <v>5.5</v>
      </c>
      <c r="F822" s="430">
        <v>17.62</v>
      </c>
      <c r="G822" s="485">
        <v>133</v>
      </c>
      <c r="H822" s="435">
        <v>0.11</v>
      </c>
      <c r="I822" s="435">
        <v>17.26</v>
      </c>
      <c r="J822" s="435">
        <v>0.03</v>
      </c>
      <c r="K822" s="435">
        <v>0.98</v>
      </c>
      <c r="L822" s="435">
        <v>25.95</v>
      </c>
      <c r="M822" s="435">
        <v>78.5</v>
      </c>
      <c r="N822" s="435">
        <v>26.97</v>
      </c>
      <c r="O822" s="419">
        <v>1.02</v>
      </c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</row>
    <row r="823" spans="1:35" s="3" customFormat="1" ht="15" customHeight="1">
      <c r="A823" s="474"/>
      <c r="B823" s="29" t="s">
        <v>109</v>
      </c>
      <c r="C823" s="447"/>
      <c r="D823" s="431"/>
      <c r="E823" s="431"/>
      <c r="F823" s="431"/>
      <c r="G823" s="480"/>
      <c r="H823" s="436"/>
      <c r="I823" s="436"/>
      <c r="J823" s="436"/>
      <c r="K823" s="436"/>
      <c r="L823" s="436"/>
      <c r="M823" s="436"/>
      <c r="N823" s="436"/>
      <c r="O823" s="420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</row>
    <row r="824" spans="1:35" s="3" customFormat="1" ht="15" customHeight="1">
      <c r="A824" s="474"/>
      <c r="B824" s="29" t="s">
        <v>276</v>
      </c>
      <c r="C824" s="447"/>
      <c r="D824" s="431"/>
      <c r="E824" s="431"/>
      <c r="F824" s="431"/>
      <c r="G824" s="480"/>
      <c r="H824" s="436"/>
      <c r="I824" s="436"/>
      <c r="J824" s="436"/>
      <c r="K824" s="436"/>
      <c r="L824" s="436"/>
      <c r="M824" s="436"/>
      <c r="N824" s="436"/>
      <c r="O824" s="420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</row>
    <row r="825" spans="1:35" s="3" customFormat="1" ht="15" customHeight="1">
      <c r="A825" s="474"/>
      <c r="B825" s="29" t="s">
        <v>71</v>
      </c>
      <c r="C825" s="447"/>
      <c r="D825" s="431"/>
      <c r="E825" s="431"/>
      <c r="F825" s="431"/>
      <c r="G825" s="480"/>
      <c r="H825" s="436"/>
      <c r="I825" s="436"/>
      <c r="J825" s="436"/>
      <c r="K825" s="436"/>
      <c r="L825" s="436"/>
      <c r="M825" s="436"/>
      <c r="N825" s="436"/>
      <c r="O825" s="420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</row>
    <row r="826" spans="1:35" s="3" customFormat="1" ht="15" customHeight="1">
      <c r="A826" s="474"/>
      <c r="B826" s="29" t="s">
        <v>65</v>
      </c>
      <c r="C826" s="447"/>
      <c r="D826" s="431"/>
      <c r="E826" s="431"/>
      <c r="F826" s="431"/>
      <c r="G826" s="480"/>
      <c r="H826" s="436"/>
      <c r="I826" s="436"/>
      <c r="J826" s="436"/>
      <c r="K826" s="436"/>
      <c r="L826" s="436"/>
      <c r="M826" s="436"/>
      <c r="N826" s="436"/>
      <c r="O826" s="420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</row>
    <row r="827" spans="1:35" s="3" customFormat="1" ht="15" customHeight="1">
      <c r="A827" s="474"/>
      <c r="B827" s="29" t="s">
        <v>101</v>
      </c>
      <c r="C827" s="447"/>
      <c r="D827" s="431"/>
      <c r="E827" s="431"/>
      <c r="F827" s="431"/>
      <c r="G827" s="480"/>
      <c r="H827" s="436"/>
      <c r="I827" s="436"/>
      <c r="J827" s="436"/>
      <c r="K827" s="436"/>
      <c r="L827" s="436"/>
      <c r="M827" s="436"/>
      <c r="N827" s="436"/>
      <c r="O827" s="420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</row>
    <row r="828" spans="1:35" s="3" customFormat="1" ht="15" customHeight="1">
      <c r="A828" s="474"/>
      <c r="B828" s="29" t="s">
        <v>142</v>
      </c>
      <c r="C828" s="447"/>
      <c r="D828" s="431"/>
      <c r="E828" s="431"/>
      <c r="F828" s="431"/>
      <c r="G828" s="480"/>
      <c r="H828" s="436"/>
      <c r="I828" s="436"/>
      <c r="J828" s="436"/>
      <c r="K828" s="436"/>
      <c r="L828" s="436"/>
      <c r="M828" s="436"/>
      <c r="N828" s="436"/>
      <c r="O828" s="420"/>
      <c r="R828" s="5"/>
      <c r="S828" s="186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</row>
    <row r="829" spans="1:35" s="3" customFormat="1" ht="15" customHeight="1">
      <c r="A829" s="476"/>
      <c r="B829" s="29" t="s">
        <v>143</v>
      </c>
      <c r="C829" s="448"/>
      <c r="D829" s="432"/>
      <c r="E829" s="432"/>
      <c r="F829" s="432"/>
      <c r="G829" s="486"/>
      <c r="H829" s="437"/>
      <c r="I829" s="484"/>
      <c r="J829" s="437"/>
      <c r="K829" s="484"/>
      <c r="L829" s="437"/>
      <c r="M829" s="484"/>
      <c r="N829" s="484"/>
      <c r="O829" s="520"/>
      <c r="R829" s="5"/>
      <c r="S829" s="186"/>
      <c r="T829" s="12"/>
      <c r="U829" s="12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</row>
    <row r="830" spans="1:35" s="3" customFormat="1" ht="15" customHeight="1">
      <c r="A830" s="468">
        <v>125</v>
      </c>
      <c r="B830" s="183" t="s">
        <v>178</v>
      </c>
      <c r="C830" s="470" t="s">
        <v>27</v>
      </c>
      <c r="D830" s="538">
        <v>2.85</v>
      </c>
      <c r="E830" s="430">
        <v>7.35</v>
      </c>
      <c r="F830" s="430">
        <v>19.05</v>
      </c>
      <c r="G830" s="485">
        <v>153</v>
      </c>
      <c r="H830" s="435">
        <v>0.15</v>
      </c>
      <c r="I830" s="438">
        <v>20.85</v>
      </c>
      <c r="J830" s="435">
        <v>0.05</v>
      </c>
      <c r="K830" s="438">
        <v>0.15</v>
      </c>
      <c r="L830" s="435">
        <v>16.5</v>
      </c>
      <c r="M830" s="438">
        <v>78</v>
      </c>
      <c r="N830" s="438">
        <v>30</v>
      </c>
      <c r="O830" s="419">
        <v>1.2</v>
      </c>
      <c r="R830" s="5"/>
      <c r="S830" s="186"/>
      <c r="T830" s="12"/>
      <c r="U830" s="12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</row>
    <row r="831" spans="1:35" s="3" customFormat="1" ht="15" customHeight="1">
      <c r="A831" s="454"/>
      <c r="B831" s="183" t="s">
        <v>234</v>
      </c>
      <c r="C831" s="457"/>
      <c r="D831" s="443"/>
      <c r="E831" s="431"/>
      <c r="F831" s="431"/>
      <c r="G831" s="480"/>
      <c r="H831" s="436"/>
      <c r="I831" s="436"/>
      <c r="J831" s="436"/>
      <c r="K831" s="436"/>
      <c r="L831" s="436"/>
      <c r="M831" s="436"/>
      <c r="N831" s="436"/>
      <c r="O831" s="420"/>
      <c r="R831" s="5"/>
      <c r="S831" s="186"/>
      <c r="T831" s="12"/>
      <c r="U831" s="12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</row>
    <row r="832" spans="1:35" s="3" customFormat="1" ht="15" customHeight="1">
      <c r="A832" s="469"/>
      <c r="B832" s="183" t="s">
        <v>235</v>
      </c>
      <c r="C832" s="458"/>
      <c r="D832" s="539"/>
      <c r="E832" s="445"/>
      <c r="F832" s="445"/>
      <c r="G832" s="481"/>
      <c r="H832" s="484"/>
      <c r="I832" s="484"/>
      <c r="J832" s="484"/>
      <c r="K832" s="484"/>
      <c r="L832" s="484"/>
      <c r="M832" s="484"/>
      <c r="N832" s="484"/>
      <c r="O832" s="521"/>
      <c r="R832" s="5"/>
      <c r="S832" s="186"/>
      <c r="T832" s="12"/>
      <c r="U832" s="12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</row>
    <row r="833" spans="1:35" s="3" customFormat="1" ht="15" customHeight="1">
      <c r="A833" s="473">
        <v>274</v>
      </c>
      <c r="B833" s="95" t="s">
        <v>645</v>
      </c>
      <c r="C833" s="456" t="s">
        <v>203</v>
      </c>
      <c r="D833" s="449">
        <v>13.11</v>
      </c>
      <c r="E833" s="449">
        <v>13.95</v>
      </c>
      <c r="F833" s="449">
        <v>12.6</v>
      </c>
      <c r="G833" s="505">
        <v>230</v>
      </c>
      <c r="H833" s="488">
        <v>0.08</v>
      </c>
      <c r="I833" s="488">
        <v>1.56</v>
      </c>
      <c r="J833" s="488">
        <v>0.06</v>
      </c>
      <c r="K833" s="488">
        <v>0.03</v>
      </c>
      <c r="L833" s="488">
        <v>22.82</v>
      </c>
      <c r="M833" s="488">
        <v>137.44</v>
      </c>
      <c r="N833" s="488">
        <v>25.57</v>
      </c>
      <c r="O833" s="488">
        <v>1.45</v>
      </c>
      <c r="R833" s="5"/>
      <c r="S833" s="186"/>
      <c r="T833" s="12"/>
      <c r="U833" s="12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</row>
    <row r="834" spans="1:35" s="3" customFormat="1" ht="15" customHeight="1">
      <c r="A834" s="474"/>
      <c r="B834" s="95" t="s">
        <v>625</v>
      </c>
      <c r="C834" s="457"/>
      <c r="D834" s="440"/>
      <c r="E834" s="440"/>
      <c r="F834" s="440"/>
      <c r="G834" s="506"/>
      <c r="H834" s="489"/>
      <c r="I834" s="489"/>
      <c r="J834" s="489"/>
      <c r="K834" s="489"/>
      <c r="L834" s="489"/>
      <c r="M834" s="489"/>
      <c r="N834" s="489"/>
      <c r="O834" s="489"/>
      <c r="R834" s="5"/>
      <c r="S834" s="186"/>
      <c r="T834" s="12"/>
      <c r="U834" s="12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</row>
    <row r="835" spans="1:35" s="3" customFormat="1" ht="15" customHeight="1">
      <c r="A835" s="474"/>
      <c r="B835" s="95" t="s">
        <v>626</v>
      </c>
      <c r="C835" s="457"/>
      <c r="D835" s="440"/>
      <c r="E835" s="440"/>
      <c r="F835" s="440"/>
      <c r="G835" s="506"/>
      <c r="H835" s="489"/>
      <c r="I835" s="489"/>
      <c r="J835" s="489"/>
      <c r="K835" s="489"/>
      <c r="L835" s="489"/>
      <c r="M835" s="489"/>
      <c r="N835" s="489"/>
      <c r="O835" s="489"/>
      <c r="R835" s="5"/>
      <c r="S835" s="186"/>
      <c r="T835" s="12"/>
      <c r="U835" s="12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</row>
    <row r="836" spans="1:35" s="3" customFormat="1" ht="15" customHeight="1">
      <c r="A836" s="474"/>
      <c r="B836" s="95" t="s">
        <v>627</v>
      </c>
      <c r="C836" s="457"/>
      <c r="D836" s="440"/>
      <c r="E836" s="440"/>
      <c r="F836" s="440"/>
      <c r="G836" s="506"/>
      <c r="H836" s="489"/>
      <c r="I836" s="489"/>
      <c r="J836" s="489"/>
      <c r="K836" s="489"/>
      <c r="L836" s="489"/>
      <c r="M836" s="489"/>
      <c r="N836" s="489"/>
      <c r="O836" s="489"/>
      <c r="R836" s="5"/>
      <c r="S836" s="5"/>
      <c r="T836" s="12"/>
      <c r="U836" s="12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</row>
    <row r="837" spans="1:35" s="3" customFormat="1" ht="15" customHeight="1">
      <c r="A837" s="474"/>
      <c r="B837" s="95" t="s">
        <v>628</v>
      </c>
      <c r="C837" s="457"/>
      <c r="D837" s="440"/>
      <c r="E837" s="440"/>
      <c r="F837" s="440"/>
      <c r="G837" s="506"/>
      <c r="H837" s="489"/>
      <c r="I837" s="489"/>
      <c r="J837" s="489"/>
      <c r="K837" s="489"/>
      <c r="L837" s="489"/>
      <c r="M837" s="489"/>
      <c r="N837" s="489"/>
      <c r="O837" s="489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</row>
    <row r="838" spans="1:35" s="3" customFormat="1" ht="15" customHeight="1">
      <c r="A838" s="474"/>
      <c r="B838" s="95" t="s">
        <v>629</v>
      </c>
      <c r="C838" s="457"/>
      <c r="D838" s="440"/>
      <c r="E838" s="440"/>
      <c r="F838" s="440"/>
      <c r="G838" s="506"/>
      <c r="H838" s="489"/>
      <c r="I838" s="489"/>
      <c r="J838" s="489"/>
      <c r="K838" s="489"/>
      <c r="L838" s="489"/>
      <c r="M838" s="489"/>
      <c r="N838" s="489"/>
      <c r="O838" s="489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</row>
    <row r="839" spans="1:35" s="3" customFormat="1" ht="15" customHeight="1">
      <c r="A839" s="474"/>
      <c r="B839" s="95" t="s">
        <v>630</v>
      </c>
      <c r="C839" s="457"/>
      <c r="D839" s="440"/>
      <c r="E839" s="440"/>
      <c r="F839" s="440"/>
      <c r="G839" s="506"/>
      <c r="H839" s="489"/>
      <c r="I839" s="489"/>
      <c r="J839" s="489"/>
      <c r="K839" s="489"/>
      <c r="L839" s="489"/>
      <c r="M839" s="489"/>
      <c r="N839" s="489"/>
      <c r="O839" s="489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</row>
    <row r="840" spans="1:35" s="3" customFormat="1" ht="15" customHeight="1">
      <c r="A840" s="476"/>
      <c r="B840" s="95" t="s">
        <v>631</v>
      </c>
      <c r="C840" s="458"/>
      <c r="D840" s="450"/>
      <c r="E840" s="450"/>
      <c r="F840" s="450"/>
      <c r="G840" s="507"/>
      <c r="H840" s="516"/>
      <c r="I840" s="516"/>
      <c r="J840" s="516"/>
      <c r="K840" s="516"/>
      <c r="L840" s="516"/>
      <c r="M840" s="516"/>
      <c r="N840" s="516"/>
      <c r="O840" s="516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</row>
    <row r="841" spans="1:35" s="3" customFormat="1" ht="15" customHeight="1" hidden="1">
      <c r="A841" s="535"/>
      <c r="B841" s="29"/>
      <c r="C841" s="482"/>
      <c r="D841" s="433"/>
      <c r="E841" s="433"/>
      <c r="F841" s="433"/>
      <c r="G841" s="479"/>
      <c r="H841" s="438"/>
      <c r="I841" s="438"/>
      <c r="J841" s="438"/>
      <c r="K841" s="438"/>
      <c r="L841" s="438"/>
      <c r="M841" s="438"/>
      <c r="N841" s="438"/>
      <c r="O841" s="529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</row>
    <row r="842" spans="1:35" s="3" customFormat="1" ht="15" customHeight="1" hidden="1">
      <c r="A842" s="474"/>
      <c r="B842" s="29"/>
      <c r="C842" s="447"/>
      <c r="D842" s="431"/>
      <c r="E842" s="431"/>
      <c r="F842" s="431"/>
      <c r="G842" s="480"/>
      <c r="H842" s="436"/>
      <c r="I842" s="436"/>
      <c r="J842" s="436"/>
      <c r="K842" s="436"/>
      <c r="L842" s="436"/>
      <c r="M842" s="436"/>
      <c r="N842" s="436"/>
      <c r="O842" s="420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</row>
    <row r="843" spans="1:35" s="3" customFormat="1" ht="15" customHeight="1" hidden="1">
      <c r="A843" s="474"/>
      <c r="B843" s="29"/>
      <c r="C843" s="447"/>
      <c r="D843" s="431"/>
      <c r="E843" s="431"/>
      <c r="F843" s="431"/>
      <c r="G843" s="480"/>
      <c r="H843" s="436"/>
      <c r="I843" s="436"/>
      <c r="J843" s="436"/>
      <c r="K843" s="436"/>
      <c r="L843" s="436"/>
      <c r="M843" s="436"/>
      <c r="N843" s="436"/>
      <c r="O843" s="420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</row>
    <row r="844" spans="1:35" s="3" customFormat="1" ht="15" customHeight="1" hidden="1">
      <c r="A844" s="474"/>
      <c r="B844" s="29"/>
      <c r="C844" s="447"/>
      <c r="D844" s="431"/>
      <c r="E844" s="431"/>
      <c r="F844" s="431"/>
      <c r="G844" s="480"/>
      <c r="H844" s="436"/>
      <c r="I844" s="436"/>
      <c r="J844" s="436"/>
      <c r="K844" s="436"/>
      <c r="L844" s="436"/>
      <c r="M844" s="436"/>
      <c r="N844" s="436"/>
      <c r="O844" s="420"/>
      <c r="R844" s="5"/>
      <c r="S844" s="186"/>
      <c r="T844" s="16"/>
      <c r="U844" s="16"/>
      <c r="V844" s="16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</row>
    <row r="845" spans="1:35" s="3" customFormat="1" ht="15" customHeight="1" hidden="1">
      <c r="A845" s="474"/>
      <c r="B845" s="29"/>
      <c r="C845" s="447"/>
      <c r="D845" s="431"/>
      <c r="E845" s="431"/>
      <c r="F845" s="431"/>
      <c r="G845" s="480"/>
      <c r="H845" s="436"/>
      <c r="I845" s="436"/>
      <c r="J845" s="436"/>
      <c r="K845" s="436"/>
      <c r="L845" s="436"/>
      <c r="M845" s="436"/>
      <c r="N845" s="436"/>
      <c r="O845" s="420"/>
      <c r="R845" s="5"/>
      <c r="S845" s="186"/>
      <c r="T845" s="16"/>
      <c r="U845" s="16"/>
      <c r="V845" s="16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</row>
    <row r="846" spans="1:35" s="3" customFormat="1" ht="15" customHeight="1" hidden="1">
      <c r="A846" s="474"/>
      <c r="B846" s="29"/>
      <c r="C846" s="447"/>
      <c r="D846" s="431"/>
      <c r="E846" s="431"/>
      <c r="F846" s="431"/>
      <c r="G846" s="480"/>
      <c r="H846" s="436"/>
      <c r="I846" s="436"/>
      <c r="J846" s="436"/>
      <c r="K846" s="436"/>
      <c r="L846" s="436"/>
      <c r="M846" s="436"/>
      <c r="N846" s="436"/>
      <c r="O846" s="420"/>
      <c r="R846" s="5"/>
      <c r="S846" s="186"/>
      <c r="T846" s="16"/>
      <c r="U846" s="16"/>
      <c r="V846" s="16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</row>
    <row r="847" spans="1:35" s="3" customFormat="1" ht="15" customHeight="1" hidden="1">
      <c r="A847" s="474"/>
      <c r="B847" s="29"/>
      <c r="C847" s="447"/>
      <c r="D847" s="431"/>
      <c r="E847" s="431"/>
      <c r="F847" s="431"/>
      <c r="G847" s="480"/>
      <c r="H847" s="436"/>
      <c r="I847" s="436"/>
      <c r="J847" s="436"/>
      <c r="K847" s="436"/>
      <c r="L847" s="436"/>
      <c r="M847" s="436"/>
      <c r="N847" s="436"/>
      <c r="O847" s="420"/>
      <c r="R847" s="5"/>
      <c r="S847" s="186"/>
      <c r="T847" s="16"/>
      <c r="U847" s="16"/>
      <c r="V847" s="16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</row>
    <row r="848" spans="1:35" s="3" customFormat="1" ht="15" customHeight="1" hidden="1">
      <c r="A848" s="475"/>
      <c r="B848" s="78"/>
      <c r="C848" s="462"/>
      <c r="D848" s="445"/>
      <c r="E848" s="445"/>
      <c r="F848" s="445"/>
      <c r="G848" s="481"/>
      <c r="H848" s="484"/>
      <c r="I848" s="484"/>
      <c r="J848" s="484"/>
      <c r="K848" s="484"/>
      <c r="L848" s="484"/>
      <c r="M848" s="484"/>
      <c r="N848" s="484"/>
      <c r="O848" s="521"/>
      <c r="R848" s="5"/>
      <c r="S848" s="186"/>
      <c r="T848" s="16"/>
      <c r="U848" s="16"/>
      <c r="V848" s="16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</row>
    <row r="849" spans="1:35" s="3" customFormat="1" ht="15" customHeight="1">
      <c r="A849" s="530">
        <v>51</v>
      </c>
      <c r="B849" s="95" t="s">
        <v>507</v>
      </c>
      <c r="C849" s="482" t="s">
        <v>29</v>
      </c>
      <c r="D849" s="433">
        <v>0.96</v>
      </c>
      <c r="E849" s="433">
        <v>3.84</v>
      </c>
      <c r="F849" s="433">
        <v>8.22</v>
      </c>
      <c r="G849" s="479">
        <v>71.4</v>
      </c>
      <c r="H849" s="438">
        <v>0.01</v>
      </c>
      <c r="I849" s="438">
        <v>2.88</v>
      </c>
      <c r="J849" s="438"/>
      <c r="K849" s="438">
        <v>1.68</v>
      </c>
      <c r="L849" s="438">
        <v>23.4</v>
      </c>
      <c r="M849" s="438">
        <v>28.8</v>
      </c>
      <c r="N849" s="438">
        <v>13.8</v>
      </c>
      <c r="O849" s="438">
        <v>0.84</v>
      </c>
      <c r="R849" s="5"/>
      <c r="S849" s="186"/>
      <c r="T849" s="16"/>
      <c r="U849" s="16"/>
      <c r="V849" s="16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</row>
    <row r="850" spans="1:35" s="3" customFormat="1" ht="15" customHeight="1">
      <c r="A850" s="474"/>
      <c r="B850" s="29" t="s">
        <v>596</v>
      </c>
      <c r="C850" s="447"/>
      <c r="D850" s="431"/>
      <c r="E850" s="431"/>
      <c r="F850" s="431"/>
      <c r="G850" s="480"/>
      <c r="H850" s="436"/>
      <c r="I850" s="436"/>
      <c r="J850" s="436"/>
      <c r="K850" s="436"/>
      <c r="L850" s="436"/>
      <c r="M850" s="436"/>
      <c r="N850" s="436"/>
      <c r="O850" s="436"/>
      <c r="R850" s="5"/>
      <c r="S850" s="186"/>
      <c r="T850" s="16"/>
      <c r="U850" s="16"/>
      <c r="V850" s="16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</row>
    <row r="851" spans="1:35" s="3" customFormat="1" ht="15" customHeight="1">
      <c r="A851" s="474"/>
      <c r="B851" s="29" t="s">
        <v>597</v>
      </c>
      <c r="C851" s="447"/>
      <c r="D851" s="431"/>
      <c r="E851" s="431"/>
      <c r="F851" s="431"/>
      <c r="G851" s="480"/>
      <c r="H851" s="436"/>
      <c r="I851" s="436"/>
      <c r="J851" s="436"/>
      <c r="K851" s="436"/>
      <c r="L851" s="436"/>
      <c r="M851" s="436"/>
      <c r="N851" s="436"/>
      <c r="O851" s="436"/>
      <c r="R851" s="5"/>
      <c r="S851" s="186"/>
      <c r="T851" s="16"/>
      <c r="U851" s="16"/>
      <c r="V851" s="16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</row>
    <row r="852" spans="1:35" s="3" customFormat="1" ht="15" customHeight="1">
      <c r="A852" s="474"/>
      <c r="B852" s="29" t="s">
        <v>598</v>
      </c>
      <c r="C852" s="447"/>
      <c r="D852" s="431"/>
      <c r="E852" s="431"/>
      <c r="F852" s="431"/>
      <c r="G852" s="480"/>
      <c r="H852" s="436"/>
      <c r="I852" s="436"/>
      <c r="J852" s="436"/>
      <c r="K852" s="436"/>
      <c r="L852" s="436"/>
      <c r="M852" s="436"/>
      <c r="N852" s="436"/>
      <c r="O852" s="436"/>
      <c r="R852" s="5"/>
      <c r="S852" s="186"/>
      <c r="T852" s="16"/>
      <c r="U852" s="16"/>
      <c r="V852" s="16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</row>
    <row r="853" spans="1:35" s="3" customFormat="1" ht="15" customHeight="1">
      <c r="A853" s="474"/>
      <c r="B853" s="95" t="s">
        <v>599</v>
      </c>
      <c r="C853" s="447"/>
      <c r="D853" s="431"/>
      <c r="E853" s="431"/>
      <c r="F853" s="431"/>
      <c r="G853" s="480"/>
      <c r="H853" s="436"/>
      <c r="I853" s="436"/>
      <c r="J853" s="436"/>
      <c r="K853" s="436"/>
      <c r="L853" s="436"/>
      <c r="M853" s="436"/>
      <c r="N853" s="436"/>
      <c r="O853" s="436"/>
      <c r="R853" s="5"/>
      <c r="S853" s="186"/>
      <c r="T853" s="16"/>
      <c r="U853" s="16"/>
      <c r="V853" s="16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</row>
    <row r="854" spans="1:35" s="3" customFormat="1" ht="15" customHeight="1">
      <c r="A854" s="473">
        <v>377</v>
      </c>
      <c r="B854" s="95" t="s">
        <v>103</v>
      </c>
      <c r="C854" s="456" t="s">
        <v>487</v>
      </c>
      <c r="D854" s="449">
        <v>0.26</v>
      </c>
      <c r="E854" s="449">
        <v>0.05</v>
      </c>
      <c r="F854" s="449">
        <v>15.22</v>
      </c>
      <c r="G854" s="505">
        <v>59</v>
      </c>
      <c r="H854" s="488"/>
      <c r="I854" s="488">
        <v>2.9</v>
      </c>
      <c r="J854" s="488"/>
      <c r="K854" s="488"/>
      <c r="L854" s="488">
        <v>8.05</v>
      </c>
      <c r="M854" s="488">
        <v>9.78</v>
      </c>
      <c r="N854" s="488">
        <v>5.24</v>
      </c>
      <c r="O854" s="488">
        <v>0.9</v>
      </c>
      <c r="R854" s="5"/>
      <c r="S854" s="186"/>
      <c r="T854" s="16"/>
      <c r="U854" s="16"/>
      <c r="V854" s="16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</row>
    <row r="855" spans="1:35" s="3" customFormat="1" ht="15" customHeight="1">
      <c r="A855" s="474"/>
      <c r="B855" s="95" t="s">
        <v>80</v>
      </c>
      <c r="C855" s="457"/>
      <c r="D855" s="440"/>
      <c r="E855" s="440"/>
      <c r="F855" s="440"/>
      <c r="G855" s="506"/>
      <c r="H855" s="489"/>
      <c r="I855" s="489"/>
      <c r="J855" s="489"/>
      <c r="K855" s="489"/>
      <c r="L855" s="489"/>
      <c r="M855" s="489"/>
      <c r="N855" s="489"/>
      <c r="O855" s="489"/>
      <c r="R855" s="5"/>
      <c r="S855" s="186"/>
      <c r="T855" s="5"/>
      <c r="U855" s="12"/>
      <c r="V855" s="12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</row>
    <row r="856" spans="1:35" s="3" customFormat="1" ht="15" customHeight="1">
      <c r="A856" s="474"/>
      <c r="B856" s="95" t="s">
        <v>78</v>
      </c>
      <c r="C856" s="457"/>
      <c r="D856" s="440"/>
      <c r="E856" s="440"/>
      <c r="F856" s="440"/>
      <c r="G856" s="506"/>
      <c r="H856" s="489"/>
      <c r="I856" s="489"/>
      <c r="J856" s="489"/>
      <c r="K856" s="489"/>
      <c r="L856" s="489"/>
      <c r="M856" s="489"/>
      <c r="N856" s="489"/>
      <c r="O856" s="489"/>
      <c r="R856" s="5"/>
      <c r="S856" s="186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</row>
    <row r="857" spans="1:35" s="3" customFormat="1" ht="15" customHeight="1">
      <c r="A857" s="476"/>
      <c r="B857" s="95" t="s">
        <v>79</v>
      </c>
      <c r="C857" s="458"/>
      <c r="D857" s="450"/>
      <c r="E857" s="450"/>
      <c r="F857" s="450"/>
      <c r="G857" s="507"/>
      <c r="H857" s="516"/>
      <c r="I857" s="516"/>
      <c r="J857" s="516"/>
      <c r="K857" s="516"/>
      <c r="L857" s="516"/>
      <c r="M857" s="516"/>
      <c r="N857" s="516"/>
      <c r="O857" s="516"/>
      <c r="R857" s="5"/>
      <c r="S857" s="186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</row>
    <row r="858" spans="1:35" s="3" customFormat="1" ht="15" customHeight="1">
      <c r="A858" s="273" t="s">
        <v>635</v>
      </c>
      <c r="B858" s="29" t="s">
        <v>99</v>
      </c>
      <c r="C858" s="39" t="s">
        <v>129</v>
      </c>
      <c r="D858" s="35">
        <v>2.28</v>
      </c>
      <c r="E858" s="35">
        <v>0.24</v>
      </c>
      <c r="F858" s="35">
        <v>14.76</v>
      </c>
      <c r="G858" s="36">
        <v>70.5</v>
      </c>
      <c r="H858" s="37">
        <v>0.03</v>
      </c>
      <c r="I858" s="37"/>
      <c r="J858" s="37"/>
      <c r="K858" s="38">
        <v>0.33</v>
      </c>
      <c r="L858" s="37">
        <v>6</v>
      </c>
      <c r="M858" s="38">
        <v>19.5</v>
      </c>
      <c r="N858" s="37">
        <v>4.2</v>
      </c>
      <c r="O858" s="73">
        <v>0.33</v>
      </c>
      <c r="R858" s="5"/>
      <c r="S858" s="186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</row>
    <row r="859" spans="1:35" s="3" customFormat="1" ht="15" customHeight="1">
      <c r="A859" s="273" t="s">
        <v>635</v>
      </c>
      <c r="B859" s="29" t="s">
        <v>126</v>
      </c>
      <c r="C859" s="39" t="s">
        <v>186</v>
      </c>
      <c r="D859" s="35">
        <v>1.52</v>
      </c>
      <c r="E859" s="35">
        <v>0.16</v>
      </c>
      <c r="F859" s="35">
        <v>9.84</v>
      </c>
      <c r="G859" s="36">
        <v>47</v>
      </c>
      <c r="H859" s="38">
        <v>0.02</v>
      </c>
      <c r="I859" s="38"/>
      <c r="J859" s="38"/>
      <c r="K859" s="38">
        <v>0.22</v>
      </c>
      <c r="L859" s="38">
        <v>4</v>
      </c>
      <c r="M859" s="38">
        <v>13</v>
      </c>
      <c r="N859" s="38">
        <v>2.8</v>
      </c>
      <c r="O859" s="99">
        <v>0.22</v>
      </c>
      <c r="R859" s="5"/>
      <c r="S859" s="186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</row>
    <row r="860" spans="1:35" s="3" customFormat="1" ht="15" customHeight="1">
      <c r="A860" s="274"/>
      <c r="B860" s="25" t="s">
        <v>59</v>
      </c>
      <c r="C860" s="43"/>
      <c r="D860" s="261">
        <f>SUM(D822:D859)</f>
        <v>23.500000000000004</v>
      </c>
      <c r="E860" s="261">
        <f aca="true" t="shared" si="45" ref="E860:O860">SUM(E822:E859)</f>
        <v>31.089999999999996</v>
      </c>
      <c r="F860" s="261">
        <f t="shared" si="45"/>
        <v>97.31000000000002</v>
      </c>
      <c r="G860" s="261">
        <f t="shared" si="45"/>
        <v>763.9</v>
      </c>
      <c r="H860" s="261">
        <f t="shared" si="45"/>
        <v>0.4</v>
      </c>
      <c r="I860" s="261">
        <f t="shared" si="45"/>
        <v>45.45</v>
      </c>
      <c r="J860" s="261">
        <f t="shared" si="45"/>
        <v>0.14</v>
      </c>
      <c r="K860" s="261">
        <f t="shared" si="45"/>
        <v>3.39</v>
      </c>
      <c r="L860" s="261">
        <f t="shared" si="45"/>
        <v>106.72000000000001</v>
      </c>
      <c r="M860" s="261">
        <f t="shared" si="45"/>
        <v>365.02</v>
      </c>
      <c r="N860" s="261">
        <f t="shared" si="45"/>
        <v>108.57999999999998</v>
      </c>
      <c r="O860" s="261">
        <f t="shared" si="45"/>
        <v>5.96</v>
      </c>
      <c r="R860" s="5"/>
      <c r="S860" s="186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</row>
    <row r="861" spans="1:35" s="3" customFormat="1" ht="15" customHeight="1">
      <c r="A861" s="274"/>
      <c r="B861" s="25"/>
      <c r="C861" s="259"/>
      <c r="D861" s="69"/>
      <c r="E861" s="69"/>
      <c r="F861" s="260"/>
      <c r="G861" s="36"/>
      <c r="H861" s="37"/>
      <c r="I861" s="37"/>
      <c r="J861" s="37"/>
      <c r="K861" s="38"/>
      <c r="L861" s="37"/>
      <c r="M861" s="38"/>
      <c r="N861" s="37"/>
      <c r="O861" s="74"/>
      <c r="R861" s="5"/>
      <c r="S861" s="186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</row>
    <row r="862" spans="1:35" s="3" customFormat="1" ht="15" customHeight="1">
      <c r="A862" s="274"/>
      <c r="B862" s="25" t="s">
        <v>343</v>
      </c>
      <c r="C862" s="67"/>
      <c r="D862" s="69"/>
      <c r="E862" s="69"/>
      <c r="F862" s="68"/>
      <c r="G862" s="53"/>
      <c r="H862" s="71"/>
      <c r="I862" s="71"/>
      <c r="J862" s="71"/>
      <c r="K862" s="72"/>
      <c r="L862" s="71"/>
      <c r="M862" s="72"/>
      <c r="N862" s="71"/>
      <c r="O862" s="83"/>
      <c r="R862" s="5"/>
      <c r="S862" s="186"/>
      <c r="T862" s="16"/>
      <c r="U862" s="16"/>
      <c r="V862" s="16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</row>
    <row r="863" spans="1:35" s="3" customFormat="1" ht="15" customHeight="1">
      <c r="A863" s="271"/>
      <c r="B863" s="44"/>
      <c r="C863" s="67"/>
      <c r="D863" s="298"/>
      <c r="E863" s="298"/>
      <c r="F863" s="68"/>
      <c r="G863" s="53"/>
      <c r="H863" s="71"/>
      <c r="I863" s="71"/>
      <c r="J863" s="71"/>
      <c r="K863" s="72"/>
      <c r="L863" s="71"/>
      <c r="M863" s="72"/>
      <c r="N863" s="71"/>
      <c r="O863" s="83"/>
      <c r="R863" s="5"/>
      <c r="S863" s="186"/>
      <c r="T863" s="16"/>
      <c r="U863" s="16"/>
      <c r="V863" s="16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</row>
    <row r="864" spans="1:35" s="3" customFormat="1" ht="15" customHeight="1">
      <c r="A864" s="453">
        <v>447</v>
      </c>
      <c r="B864" s="95" t="s">
        <v>398</v>
      </c>
      <c r="C864" s="456" t="s">
        <v>28</v>
      </c>
      <c r="D864" s="449">
        <v>7.5</v>
      </c>
      <c r="E864" s="449">
        <v>16.5</v>
      </c>
      <c r="F864" s="449">
        <v>52.4</v>
      </c>
      <c r="G864" s="505">
        <v>388</v>
      </c>
      <c r="H864" s="488">
        <v>0.06</v>
      </c>
      <c r="I864" s="488">
        <v>0.1</v>
      </c>
      <c r="J864" s="488">
        <v>0.11</v>
      </c>
      <c r="K864" s="488">
        <v>0.7</v>
      </c>
      <c r="L864" s="488">
        <v>46</v>
      </c>
      <c r="M864" s="488">
        <v>83</v>
      </c>
      <c r="N864" s="488">
        <v>10</v>
      </c>
      <c r="O864" s="488">
        <v>0.6</v>
      </c>
      <c r="Q864" s="5"/>
      <c r="R864" s="5"/>
      <c r="S864" s="186"/>
      <c r="T864" s="16"/>
      <c r="U864" s="16"/>
      <c r="V864" s="16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</row>
    <row r="865" spans="1:35" s="3" customFormat="1" ht="15" customHeight="1">
      <c r="A865" s="454"/>
      <c r="B865" s="95" t="s">
        <v>399</v>
      </c>
      <c r="C865" s="457"/>
      <c r="D865" s="440"/>
      <c r="E865" s="440"/>
      <c r="F865" s="440"/>
      <c r="G865" s="506"/>
      <c r="H865" s="489"/>
      <c r="I865" s="489"/>
      <c r="J865" s="489"/>
      <c r="K865" s="489"/>
      <c r="L865" s="489"/>
      <c r="M865" s="489"/>
      <c r="N865" s="489"/>
      <c r="O865" s="489"/>
      <c r="R865" s="5"/>
      <c r="S865" s="186"/>
      <c r="T865" s="12"/>
      <c r="U865" s="12"/>
      <c r="V865" s="13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</row>
    <row r="866" spans="1:35" s="3" customFormat="1" ht="15" customHeight="1">
      <c r="A866" s="454"/>
      <c r="B866" s="95" t="s">
        <v>400</v>
      </c>
      <c r="C866" s="457"/>
      <c r="D866" s="440"/>
      <c r="E866" s="440"/>
      <c r="F866" s="440"/>
      <c r="G866" s="506"/>
      <c r="H866" s="489"/>
      <c r="I866" s="489"/>
      <c r="J866" s="489"/>
      <c r="K866" s="489"/>
      <c r="L866" s="489"/>
      <c r="M866" s="489"/>
      <c r="N866" s="489"/>
      <c r="O866" s="489"/>
      <c r="R866" s="5"/>
      <c r="S866" s="186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</row>
    <row r="867" spans="1:35" s="3" customFormat="1" ht="15" customHeight="1">
      <c r="A867" s="454"/>
      <c r="B867" s="95" t="s">
        <v>401</v>
      </c>
      <c r="C867" s="457"/>
      <c r="D867" s="440"/>
      <c r="E867" s="440"/>
      <c r="F867" s="440"/>
      <c r="G867" s="506"/>
      <c r="H867" s="489"/>
      <c r="I867" s="489"/>
      <c r="J867" s="489"/>
      <c r="K867" s="489"/>
      <c r="L867" s="489"/>
      <c r="M867" s="489"/>
      <c r="N867" s="489"/>
      <c r="O867" s="489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</row>
    <row r="868" spans="1:35" s="3" customFormat="1" ht="15" customHeight="1">
      <c r="A868" s="454"/>
      <c r="B868" s="95" t="s">
        <v>402</v>
      </c>
      <c r="C868" s="457"/>
      <c r="D868" s="440"/>
      <c r="E868" s="440"/>
      <c r="F868" s="440"/>
      <c r="G868" s="506"/>
      <c r="H868" s="489"/>
      <c r="I868" s="489"/>
      <c r="J868" s="489"/>
      <c r="K868" s="489"/>
      <c r="L868" s="489"/>
      <c r="M868" s="489"/>
      <c r="N868" s="489"/>
      <c r="O868" s="489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</row>
    <row r="869" spans="1:35" s="3" customFormat="1" ht="15" customHeight="1">
      <c r="A869" s="454"/>
      <c r="B869" s="95" t="s">
        <v>403</v>
      </c>
      <c r="C869" s="457"/>
      <c r="D869" s="440"/>
      <c r="E869" s="440"/>
      <c r="F869" s="440"/>
      <c r="G869" s="506"/>
      <c r="H869" s="489"/>
      <c r="I869" s="489"/>
      <c r="J869" s="489"/>
      <c r="K869" s="489"/>
      <c r="L869" s="489"/>
      <c r="M869" s="489"/>
      <c r="N869" s="489"/>
      <c r="O869" s="489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</row>
    <row r="870" spans="1:35" s="3" customFormat="1" ht="15" customHeight="1">
      <c r="A870" s="454"/>
      <c r="B870" s="95" t="s">
        <v>404</v>
      </c>
      <c r="C870" s="457"/>
      <c r="D870" s="440"/>
      <c r="E870" s="440"/>
      <c r="F870" s="440"/>
      <c r="G870" s="506"/>
      <c r="H870" s="489"/>
      <c r="I870" s="489"/>
      <c r="J870" s="489"/>
      <c r="K870" s="489"/>
      <c r="L870" s="489"/>
      <c r="M870" s="489"/>
      <c r="N870" s="489"/>
      <c r="O870" s="489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</row>
    <row r="871" spans="1:35" s="3" customFormat="1" ht="15" customHeight="1">
      <c r="A871" s="455"/>
      <c r="B871" s="95" t="s">
        <v>405</v>
      </c>
      <c r="C871" s="458"/>
      <c r="D871" s="450"/>
      <c r="E871" s="450"/>
      <c r="F871" s="450"/>
      <c r="G871" s="507"/>
      <c r="H871" s="516"/>
      <c r="I871" s="516"/>
      <c r="J871" s="516"/>
      <c r="K871" s="516"/>
      <c r="L871" s="516"/>
      <c r="M871" s="516"/>
      <c r="N871" s="516"/>
      <c r="O871" s="516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</row>
    <row r="872" spans="1:35" s="3" customFormat="1" ht="15" customHeight="1">
      <c r="A872" s="277">
        <v>389</v>
      </c>
      <c r="B872" s="82" t="s">
        <v>355</v>
      </c>
      <c r="C872" s="251" t="s">
        <v>22</v>
      </c>
      <c r="D872" s="101">
        <v>1.4</v>
      </c>
      <c r="E872" s="101">
        <v>0.2</v>
      </c>
      <c r="F872" s="101">
        <v>0.2</v>
      </c>
      <c r="G872" s="101">
        <v>120</v>
      </c>
      <c r="H872" s="101">
        <v>0.08</v>
      </c>
      <c r="I872" s="101">
        <v>8</v>
      </c>
      <c r="J872" s="101"/>
      <c r="K872" s="101"/>
      <c r="L872" s="101">
        <v>36</v>
      </c>
      <c r="M872" s="101"/>
      <c r="N872" s="101"/>
      <c r="O872" s="101">
        <v>0.6</v>
      </c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</row>
    <row r="873" spans="1:35" s="3" customFormat="1" ht="15" customHeight="1">
      <c r="A873" s="274"/>
      <c r="B873" s="25" t="s">
        <v>59</v>
      </c>
      <c r="C873" s="67"/>
      <c r="D873" s="69">
        <f>SUM(D864:D872)</f>
        <v>8.9</v>
      </c>
      <c r="E873" s="69">
        <f aca="true" t="shared" si="46" ref="E873:O873">SUM(E864:E872)</f>
        <v>16.7</v>
      </c>
      <c r="F873" s="69">
        <f t="shared" si="46"/>
        <v>52.6</v>
      </c>
      <c r="G873" s="69">
        <f t="shared" si="46"/>
        <v>508</v>
      </c>
      <c r="H873" s="69">
        <f t="shared" si="46"/>
        <v>0.14</v>
      </c>
      <c r="I873" s="69">
        <f t="shared" si="46"/>
        <v>8.1</v>
      </c>
      <c r="J873" s="69">
        <f t="shared" si="46"/>
        <v>0.11</v>
      </c>
      <c r="K873" s="69">
        <f t="shared" si="46"/>
        <v>0.7</v>
      </c>
      <c r="L873" s="69">
        <f t="shared" si="46"/>
        <v>82</v>
      </c>
      <c r="M873" s="69">
        <f t="shared" si="46"/>
        <v>83</v>
      </c>
      <c r="N873" s="69">
        <f t="shared" si="46"/>
        <v>10</v>
      </c>
      <c r="O873" s="69">
        <f t="shared" si="46"/>
        <v>1.2</v>
      </c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</row>
    <row r="874" spans="1:35" s="3" customFormat="1" ht="15" customHeight="1">
      <c r="A874" s="274"/>
      <c r="B874" s="25"/>
      <c r="C874" s="67"/>
      <c r="D874" s="69"/>
      <c r="E874" s="69"/>
      <c r="F874" s="68"/>
      <c r="G874" s="53"/>
      <c r="H874" s="71"/>
      <c r="I874" s="71"/>
      <c r="J874" s="71"/>
      <c r="K874" s="72"/>
      <c r="L874" s="71"/>
      <c r="M874" s="72"/>
      <c r="N874" s="71"/>
      <c r="O874" s="83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</row>
    <row r="875" spans="1:35" s="3" customFormat="1" ht="15" customHeight="1">
      <c r="A875" s="129"/>
      <c r="B875" s="130" t="s">
        <v>30</v>
      </c>
      <c r="C875" s="131"/>
      <c r="D875" s="132">
        <f aca="true" t="shared" si="47" ref="D875:O875">SUM(D817,D860,D873)</f>
        <v>43.410000000000004</v>
      </c>
      <c r="E875" s="132">
        <f t="shared" si="47"/>
        <v>64.94</v>
      </c>
      <c r="F875" s="132">
        <f t="shared" si="47"/>
        <v>216.16</v>
      </c>
      <c r="G875" s="132">
        <f t="shared" si="47"/>
        <v>1737.9</v>
      </c>
      <c r="H875" s="132">
        <f t="shared" si="47"/>
        <v>0.68</v>
      </c>
      <c r="I875" s="132">
        <f t="shared" si="47"/>
        <v>72.78</v>
      </c>
      <c r="J875" s="132">
        <f t="shared" si="47"/>
        <v>0.41000000000000003</v>
      </c>
      <c r="K875" s="132">
        <f t="shared" si="47"/>
        <v>5.0600000000000005</v>
      </c>
      <c r="L875" s="132">
        <f t="shared" si="47"/>
        <v>383.54</v>
      </c>
      <c r="M875" s="132">
        <f t="shared" si="47"/>
        <v>698.16</v>
      </c>
      <c r="N875" s="132">
        <f t="shared" si="47"/>
        <v>179.48</v>
      </c>
      <c r="O875" s="132">
        <f t="shared" si="47"/>
        <v>13.93</v>
      </c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</row>
    <row r="876" spans="1:35" s="3" customFormat="1" ht="15" customHeight="1">
      <c r="A876" s="134"/>
      <c r="B876" s="135"/>
      <c r="C876" s="131"/>
      <c r="D876" s="132"/>
      <c r="E876" s="132"/>
      <c r="F876" s="132"/>
      <c r="G876" s="133"/>
      <c r="H876" s="132"/>
      <c r="I876" s="132"/>
      <c r="J876" s="132"/>
      <c r="K876" s="132"/>
      <c r="L876" s="132"/>
      <c r="M876" s="132"/>
      <c r="N876" s="132"/>
      <c r="O876" s="132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</row>
    <row r="877" spans="1:35" s="3" customFormat="1" ht="15" customHeight="1">
      <c r="A877" s="134"/>
      <c r="B877" s="135"/>
      <c r="C877" s="150"/>
      <c r="D877" s="151"/>
      <c r="E877" s="151"/>
      <c r="F877" s="151"/>
      <c r="G877" s="152"/>
      <c r="H877" s="151"/>
      <c r="I877" s="151"/>
      <c r="J877" s="151"/>
      <c r="K877" s="151"/>
      <c r="L877" s="151"/>
      <c r="M877" s="151"/>
      <c r="N877" s="151"/>
      <c r="O877" s="151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</row>
    <row r="878" spans="1:35" s="3" customFormat="1" ht="27.75" customHeight="1">
      <c r="A878" s="146"/>
      <c r="B878" s="21" t="s">
        <v>159</v>
      </c>
      <c r="C878" s="536"/>
      <c r="D878" s="536"/>
      <c r="E878" s="536"/>
      <c r="F878" s="536"/>
      <c r="G878" s="536"/>
      <c r="H878" s="536"/>
      <c r="I878" s="536"/>
      <c r="J878" s="536"/>
      <c r="K878" s="536"/>
      <c r="L878" s="536"/>
      <c r="M878" s="536"/>
      <c r="N878" s="536"/>
      <c r="O878" s="536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</row>
    <row r="879" spans="1:35" s="3" customFormat="1" ht="15" customHeight="1">
      <c r="A879" s="453" t="s">
        <v>49</v>
      </c>
      <c r="B879" s="451" t="s">
        <v>0</v>
      </c>
      <c r="C879" s="477" t="s">
        <v>1</v>
      </c>
      <c r="D879" s="502" t="s">
        <v>2</v>
      </c>
      <c r="E879" s="503"/>
      <c r="F879" s="504"/>
      <c r="G879" s="508" t="s">
        <v>3</v>
      </c>
      <c r="H879" s="502" t="s">
        <v>4</v>
      </c>
      <c r="I879" s="503"/>
      <c r="J879" s="503"/>
      <c r="K879" s="504"/>
      <c r="L879" s="502" t="s">
        <v>5</v>
      </c>
      <c r="M879" s="503"/>
      <c r="N879" s="503"/>
      <c r="O879" s="504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</row>
    <row r="880" spans="1:35" s="3" customFormat="1" ht="15" customHeight="1">
      <c r="A880" s="455"/>
      <c r="B880" s="452"/>
      <c r="C880" s="478"/>
      <c r="D880" s="54" t="s">
        <v>6</v>
      </c>
      <c r="E880" s="54" t="s">
        <v>7</v>
      </c>
      <c r="F880" s="54" t="s">
        <v>8</v>
      </c>
      <c r="G880" s="509"/>
      <c r="H880" s="54" t="s">
        <v>9</v>
      </c>
      <c r="I880" s="54" t="s">
        <v>10</v>
      </c>
      <c r="J880" s="54" t="s">
        <v>11</v>
      </c>
      <c r="K880" s="55" t="s">
        <v>12</v>
      </c>
      <c r="L880" s="54" t="s">
        <v>13</v>
      </c>
      <c r="M880" s="55" t="s">
        <v>14</v>
      </c>
      <c r="N880" s="54" t="s">
        <v>15</v>
      </c>
      <c r="O880" s="56" t="s">
        <v>16</v>
      </c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</row>
    <row r="881" spans="1:35" s="3" customFormat="1" ht="15" customHeight="1">
      <c r="A881" s="265"/>
      <c r="B881" s="24" t="s">
        <v>18</v>
      </c>
      <c r="C881" s="80"/>
      <c r="D881" s="147"/>
      <c r="E881" s="147"/>
      <c r="F881" s="147"/>
      <c r="G881" s="148"/>
      <c r="H881" s="80"/>
      <c r="I881" s="80"/>
      <c r="J881" s="80"/>
      <c r="K881" s="149"/>
      <c r="L881" s="80"/>
      <c r="M881" s="149"/>
      <c r="N881" s="80"/>
      <c r="O881" s="232"/>
      <c r="R881" s="5"/>
      <c r="S881" s="5"/>
      <c r="T881" s="5"/>
      <c r="U881" s="5"/>
      <c r="V881" s="5"/>
      <c r="W881" s="5"/>
      <c r="X881" s="186"/>
      <c r="Y881" s="16"/>
      <c r="Z881" s="16"/>
      <c r="AA881" s="16"/>
      <c r="AB881" s="5"/>
      <c r="AC881" s="5"/>
      <c r="AD881" s="5"/>
      <c r="AE881" s="5"/>
      <c r="AF881" s="5"/>
      <c r="AG881" s="5"/>
      <c r="AH881" s="5"/>
      <c r="AI881" s="5"/>
    </row>
    <row r="882" spans="1:35" s="3" customFormat="1" ht="15" customHeight="1">
      <c r="A882" s="129"/>
      <c r="B882" s="29"/>
      <c r="C882" s="153"/>
      <c r="D882" s="52"/>
      <c r="E882" s="52"/>
      <c r="F882" s="52"/>
      <c r="G882" s="157"/>
      <c r="H882" s="71"/>
      <c r="I882" s="71"/>
      <c r="J882" s="71"/>
      <c r="K882" s="71"/>
      <c r="L882" s="71"/>
      <c r="M882" s="71"/>
      <c r="N882" s="71"/>
      <c r="O882" s="83"/>
      <c r="R882" s="5"/>
      <c r="S882" s="5"/>
      <c r="T882" s="5"/>
      <c r="U882" s="5"/>
      <c r="V882" s="5"/>
      <c r="W882" s="5"/>
      <c r="X882" s="186"/>
      <c r="Y882" s="16"/>
      <c r="Z882" s="16"/>
      <c r="AA882" s="16"/>
      <c r="AB882" s="5"/>
      <c r="AC882" s="5"/>
      <c r="AD882" s="5"/>
      <c r="AE882" s="5"/>
      <c r="AF882" s="5"/>
      <c r="AG882" s="5"/>
      <c r="AH882" s="5"/>
      <c r="AI882" s="5"/>
    </row>
    <row r="883" spans="1:35" s="3" customFormat="1" ht="16.5" customHeight="1">
      <c r="A883" s="473">
        <v>171</v>
      </c>
      <c r="B883" s="104" t="s">
        <v>105</v>
      </c>
      <c r="C883" s="446" t="s">
        <v>27</v>
      </c>
      <c r="D883" s="430">
        <v>8.75</v>
      </c>
      <c r="E883" s="430">
        <v>6.62</v>
      </c>
      <c r="F883" s="430">
        <v>43.07</v>
      </c>
      <c r="G883" s="485">
        <v>27</v>
      </c>
      <c r="H883" s="435">
        <v>0.29</v>
      </c>
      <c r="I883" s="435"/>
      <c r="J883" s="435">
        <v>0.03</v>
      </c>
      <c r="K883" s="435">
        <v>0.02</v>
      </c>
      <c r="L883" s="435">
        <v>17.24</v>
      </c>
      <c r="M883" s="435">
        <v>207.47</v>
      </c>
      <c r="N883" s="419">
        <v>138.75</v>
      </c>
      <c r="O883" s="488">
        <v>4.67</v>
      </c>
      <c r="R883" s="5"/>
      <c r="S883" s="5"/>
      <c r="T883" s="5"/>
      <c r="U883" s="5"/>
      <c r="V883" s="5"/>
      <c r="W883" s="5"/>
      <c r="X883" s="186"/>
      <c r="Y883" s="16"/>
      <c r="Z883" s="16"/>
      <c r="AA883" s="16"/>
      <c r="AB883" s="5"/>
      <c r="AC883" s="5"/>
      <c r="AD883" s="5"/>
      <c r="AE883" s="5"/>
      <c r="AF883" s="5"/>
      <c r="AG883" s="5"/>
      <c r="AH883" s="5"/>
      <c r="AI883" s="5"/>
    </row>
    <row r="884" spans="1:35" s="3" customFormat="1" ht="15" customHeight="1">
      <c r="A884" s="474"/>
      <c r="B884" s="162" t="s">
        <v>224</v>
      </c>
      <c r="C884" s="447"/>
      <c r="D884" s="431"/>
      <c r="E884" s="431"/>
      <c r="F884" s="431"/>
      <c r="G884" s="480"/>
      <c r="H884" s="436"/>
      <c r="I884" s="436"/>
      <c r="J884" s="436"/>
      <c r="K884" s="436"/>
      <c r="L884" s="436"/>
      <c r="M884" s="436"/>
      <c r="N884" s="420"/>
      <c r="O884" s="489"/>
      <c r="R884" s="5"/>
      <c r="S884" s="5"/>
      <c r="T884" s="5"/>
      <c r="U884" s="5"/>
      <c r="V884" s="5"/>
      <c r="W884" s="5"/>
      <c r="X884" s="186"/>
      <c r="Y884" s="16"/>
      <c r="Z884" s="16"/>
      <c r="AA884" s="16"/>
      <c r="AB884" s="5"/>
      <c r="AC884" s="5"/>
      <c r="AD884" s="5"/>
      <c r="AE884" s="5"/>
      <c r="AF884" s="5"/>
      <c r="AG884" s="5"/>
      <c r="AH884" s="5"/>
      <c r="AI884" s="5"/>
    </row>
    <row r="885" spans="1:35" s="3" customFormat="1" ht="15" customHeight="1">
      <c r="A885" s="474"/>
      <c r="B885" s="162" t="s">
        <v>220</v>
      </c>
      <c r="C885" s="447"/>
      <c r="D885" s="431"/>
      <c r="E885" s="431"/>
      <c r="F885" s="431"/>
      <c r="G885" s="480"/>
      <c r="H885" s="436"/>
      <c r="I885" s="436"/>
      <c r="J885" s="436"/>
      <c r="K885" s="436"/>
      <c r="L885" s="436"/>
      <c r="M885" s="436"/>
      <c r="N885" s="420"/>
      <c r="O885" s="489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</row>
    <row r="886" spans="1:35" s="3" customFormat="1" ht="15" customHeight="1">
      <c r="A886" s="476"/>
      <c r="B886" s="162" t="s">
        <v>225</v>
      </c>
      <c r="C886" s="448"/>
      <c r="D886" s="432"/>
      <c r="E886" s="432"/>
      <c r="F886" s="432"/>
      <c r="G886" s="486"/>
      <c r="H886" s="437"/>
      <c r="I886" s="437"/>
      <c r="J886" s="437"/>
      <c r="K886" s="437"/>
      <c r="L886" s="437"/>
      <c r="M886" s="437"/>
      <c r="N886" s="520"/>
      <c r="O886" s="516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</row>
    <row r="887" spans="1:23" s="3" customFormat="1" ht="15" customHeight="1">
      <c r="A887" s="453" t="s">
        <v>635</v>
      </c>
      <c r="B887" s="95" t="s">
        <v>37</v>
      </c>
      <c r="C887" s="456" t="s">
        <v>21</v>
      </c>
      <c r="D887" s="449">
        <v>1.4</v>
      </c>
      <c r="E887" s="449">
        <v>1.65</v>
      </c>
      <c r="F887" s="449">
        <v>38.65</v>
      </c>
      <c r="G887" s="505">
        <v>175</v>
      </c>
      <c r="H887" s="488">
        <v>0.015</v>
      </c>
      <c r="I887" s="488"/>
      <c r="J887" s="488"/>
      <c r="K887" s="488">
        <v>0.35</v>
      </c>
      <c r="L887" s="488">
        <v>8</v>
      </c>
      <c r="M887" s="488">
        <v>18</v>
      </c>
      <c r="N887" s="488">
        <v>5</v>
      </c>
      <c r="O887" s="488">
        <v>0.75</v>
      </c>
      <c r="Q887" s="11"/>
      <c r="R887" s="11"/>
      <c r="S887" s="70"/>
      <c r="T887" s="11"/>
      <c r="U887" s="11"/>
      <c r="V887" s="11"/>
      <c r="W887" s="11"/>
    </row>
    <row r="888" spans="1:23" s="3" customFormat="1" ht="15" customHeight="1">
      <c r="A888" s="454"/>
      <c r="B888" s="95" t="s">
        <v>207</v>
      </c>
      <c r="C888" s="457"/>
      <c r="D888" s="440"/>
      <c r="E888" s="440"/>
      <c r="F888" s="440"/>
      <c r="G888" s="506"/>
      <c r="H888" s="489"/>
      <c r="I888" s="489"/>
      <c r="J888" s="489"/>
      <c r="K888" s="489"/>
      <c r="L888" s="489"/>
      <c r="M888" s="489"/>
      <c r="N888" s="489"/>
      <c r="O888" s="489"/>
      <c r="Q888" s="11"/>
      <c r="R888" s="11"/>
      <c r="T888" s="11"/>
      <c r="U888" s="11"/>
      <c r="V888" s="11"/>
      <c r="W888" s="11"/>
    </row>
    <row r="889" spans="1:23" s="3" customFormat="1" ht="15" customHeight="1">
      <c r="A889" s="455"/>
      <c r="B889" s="95"/>
      <c r="C889" s="458"/>
      <c r="D889" s="450"/>
      <c r="E889" s="450"/>
      <c r="F889" s="450"/>
      <c r="G889" s="507"/>
      <c r="H889" s="516"/>
      <c r="I889" s="516"/>
      <c r="J889" s="516"/>
      <c r="K889" s="516"/>
      <c r="L889" s="516"/>
      <c r="M889" s="516"/>
      <c r="N889" s="516"/>
      <c r="O889" s="516"/>
      <c r="Q889" s="11"/>
      <c r="R889" s="11"/>
      <c r="S889" s="11"/>
      <c r="T889" s="11"/>
      <c r="U889" s="11"/>
      <c r="V889" s="11"/>
      <c r="W889" s="11"/>
    </row>
    <row r="890" spans="1:23" s="3" customFormat="1" ht="15" customHeight="1">
      <c r="A890" s="493">
        <v>379</v>
      </c>
      <c r="B890" s="95" t="s">
        <v>512</v>
      </c>
      <c r="C890" s="550" t="s">
        <v>22</v>
      </c>
      <c r="D890" s="434">
        <v>3.2</v>
      </c>
      <c r="E890" s="434">
        <v>2.7</v>
      </c>
      <c r="F890" s="434">
        <v>15.9</v>
      </c>
      <c r="G890" s="522">
        <v>79</v>
      </c>
      <c r="H890" s="515">
        <v>0.04</v>
      </c>
      <c r="I890" s="515">
        <v>1.3</v>
      </c>
      <c r="J890" s="515">
        <v>0.02</v>
      </c>
      <c r="K890" s="515"/>
      <c r="L890" s="515">
        <v>126</v>
      </c>
      <c r="M890" s="515">
        <v>90</v>
      </c>
      <c r="N890" s="515">
        <v>14</v>
      </c>
      <c r="O890" s="515">
        <v>0.1</v>
      </c>
      <c r="Q890" s="11"/>
      <c r="R890" s="11"/>
      <c r="S890" s="11"/>
      <c r="T890" s="11"/>
      <c r="U890" s="11"/>
      <c r="V890" s="11"/>
      <c r="W890" s="11"/>
    </row>
    <row r="891" spans="1:23" s="3" customFormat="1" ht="15" customHeight="1">
      <c r="A891" s="493"/>
      <c r="B891" s="95" t="s">
        <v>513</v>
      </c>
      <c r="C891" s="550"/>
      <c r="D891" s="434"/>
      <c r="E891" s="434"/>
      <c r="F891" s="434"/>
      <c r="G891" s="522"/>
      <c r="H891" s="515"/>
      <c r="I891" s="515"/>
      <c r="J891" s="515"/>
      <c r="K891" s="515"/>
      <c r="L891" s="515"/>
      <c r="M891" s="515"/>
      <c r="N891" s="515"/>
      <c r="O891" s="515"/>
      <c r="Q891" s="11"/>
      <c r="R891" s="11"/>
      <c r="S891" s="11"/>
      <c r="T891" s="11"/>
      <c r="U891" s="11"/>
      <c r="V891" s="11"/>
      <c r="W891" s="11"/>
    </row>
    <row r="892" spans="1:23" s="3" customFormat="1" ht="15" customHeight="1">
      <c r="A892" s="493"/>
      <c r="B892" s="95" t="s">
        <v>514</v>
      </c>
      <c r="C892" s="550"/>
      <c r="D892" s="434"/>
      <c r="E892" s="434"/>
      <c r="F892" s="434"/>
      <c r="G892" s="522"/>
      <c r="H892" s="515"/>
      <c r="I892" s="515"/>
      <c r="J892" s="515"/>
      <c r="K892" s="515"/>
      <c r="L892" s="515"/>
      <c r="M892" s="515"/>
      <c r="N892" s="515"/>
      <c r="O892" s="515"/>
      <c r="Q892" s="11"/>
      <c r="R892" s="11"/>
      <c r="S892" s="11"/>
      <c r="T892" s="11"/>
      <c r="U892" s="11"/>
      <c r="V892" s="11"/>
      <c r="W892" s="11"/>
    </row>
    <row r="893" spans="1:23" s="3" customFormat="1" ht="15" customHeight="1">
      <c r="A893" s="493"/>
      <c r="B893" s="95" t="s">
        <v>194</v>
      </c>
      <c r="C893" s="550"/>
      <c r="D893" s="434"/>
      <c r="E893" s="434"/>
      <c r="F893" s="434"/>
      <c r="G893" s="522"/>
      <c r="H893" s="515"/>
      <c r="I893" s="515"/>
      <c r="J893" s="515"/>
      <c r="K893" s="515"/>
      <c r="L893" s="515"/>
      <c r="M893" s="515"/>
      <c r="N893" s="515"/>
      <c r="O893" s="515"/>
      <c r="Q893" s="11"/>
      <c r="R893" s="11"/>
      <c r="S893" s="11"/>
      <c r="T893" s="11"/>
      <c r="U893" s="11"/>
      <c r="V893" s="11"/>
      <c r="W893" s="11"/>
    </row>
    <row r="894" spans="1:23" s="3" customFormat="1" ht="15" customHeight="1">
      <c r="A894" s="493"/>
      <c r="B894" s="95" t="s">
        <v>515</v>
      </c>
      <c r="C894" s="550"/>
      <c r="D894" s="434"/>
      <c r="E894" s="434"/>
      <c r="F894" s="434"/>
      <c r="G894" s="522"/>
      <c r="H894" s="515"/>
      <c r="I894" s="515"/>
      <c r="J894" s="515"/>
      <c r="K894" s="515"/>
      <c r="L894" s="515"/>
      <c r="M894" s="515"/>
      <c r="N894" s="515"/>
      <c r="O894" s="515"/>
      <c r="Q894" s="11"/>
      <c r="R894" s="11"/>
      <c r="S894" s="11"/>
      <c r="T894" s="11"/>
      <c r="U894" s="11"/>
      <c r="V894" s="11"/>
      <c r="W894" s="11"/>
    </row>
    <row r="895" spans="1:23" s="3" customFormat="1" ht="15" customHeight="1">
      <c r="A895" s="267" t="s">
        <v>635</v>
      </c>
      <c r="B895" s="80" t="s">
        <v>99</v>
      </c>
      <c r="C895" s="48" t="s">
        <v>129</v>
      </c>
      <c r="D895" s="49">
        <v>2.28</v>
      </c>
      <c r="E895" s="49">
        <v>0.24</v>
      </c>
      <c r="F895" s="49">
        <v>14.76</v>
      </c>
      <c r="G895" s="50">
        <v>70.5</v>
      </c>
      <c r="H895" s="57">
        <v>0.03</v>
      </c>
      <c r="I895" s="57"/>
      <c r="J895" s="57"/>
      <c r="K895" s="58">
        <v>0.33</v>
      </c>
      <c r="L895" s="57">
        <v>6</v>
      </c>
      <c r="M895" s="58">
        <v>19.5</v>
      </c>
      <c r="N895" s="57">
        <v>4.2</v>
      </c>
      <c r="O895" s="73">
        <v>0.33</v>
      </c>
      <c r="Q895" s="11"/>
      <c r="R895" s="11"/>
      <c r="S895" s="11"/>
      <c r="T895" s="11"/>
      <c r="U895" s="11"/>
      <c r="V895" s="11"/>
      <c r="W895" s="11"/>
    </row>
    <row r="896" spans="1:23" s="3" customFormat="1" ht="15" customHeight="1">
      <c r="A896" s="273" t="s">
        <v>635</v>
      </c>
      <c r="B896" s="29" t="s">
        <v>126</v>
      </c>
      <c r="C896" s="39" t="s">
        <v>186</v>
      </c>
      <c r="D896" s="35">
        <v>1.52</v>
      </c>
      <c r="E896" s="35">
        <v>0.16</v>
      </c>
      <c r="F896" s="35">
        <v>9.84</v>
      </c>
      <c r="G896" s="36">
        <v>47</v>
      </c>
      <c r="H896" s="38">
        <v>0.02</v>
      </c>
      <c r="I896" s="38"/>
      <c r="J896" s="38"/>
      <c r="K896" s="38">
        <v>0.22</v>
      </c>
      <c r="L896" s="38">
        <v>4</v>
      </c>
      <c r="M896" s="38">
        <v>13</v>
      </c>
      <c r="N896" s="38">
        <v>2.8</v>
      </c>
      <c r="O896" s="99">
        <v>0.22</v>
      </c>
      <c r="Q896" s="11"/>
      <c r="R896" s="11"/>
      <c r="S896" s="11"/>
      <c r="T896" s="11"/>
      <c r="U896" s="11"/>
      <c r="V896" s="11"/>
      <c r="W896" s="11"/>
    </row>
    <row r="897" spans="1:23" s="3" customFormat="1" ht="15" customHeight="1">
      <c r="A897" s="274"/>
      <c r="B897" s="25" t="s">
        <v>23</v>
      </c>
      <c r="C897" s="39"/>
      <c r="D897" s="40">
        <f aca="true" t="shared" si="48" ref="D897:O897">SUM(D882:D896)</f>
        <v>17.150000000000002</v>
      </c>
      <c r="E897" s="40">
        <f t="shared" si="48"/>
        <v>11.37</v>
      </c>
      <c r="F897" s="40">
        <f t="shared" si="48"/>
        <v>122.22000000000001</v>
      </c>
      <c r="G897" s="40">
        <f t="shared" si="48"/>
        <v>398.5</v>
      </c>
      <c r="H897" s="40">
        <f t="shared" si="48"/>
        <v>0.395</v>
      </c>
      <c r="I897" s="40">
        <f t="shared" si="48"/>
        <v>1.3</v>
      </c>
      <c r="J897" s="40">
        <f t="shared" si="48"/>
        <v>0.05</v>
      </c>
      <c r="K897" s="40">
        <f t="shared" si="48"/>
        <v>0.9199999999999999</v>
      </c>
      <c r="L897" s="40">
        <f t="shared" si="48"/>
        <v>161.24</v>
      </c>
      <c r="M897" s="40">
        <f t="shared" si="48"/>
        <v>347.97</v>
      </c>
      <c r="N897" s="40">
        <f t="shared" si="48"/>
        <v>164.75</v>
      </c>
      <c r="O897" s="40">
        <f t="shared" si="48"/>
        <v>6.069999999999999</v>
      </c>
      <c r="Q897" s="11"/>
      <c r="R897" s="11"/>
      <c r="S897" s="11"/>
      <c r="T897" s="11"/>
      <c r="U897" s="11"/>
      <c r="V897" s="11"/>
      <c r="W897" s="11"/>
    </row>
    <row r="898" spans="1:23" s="3" customFormat="1" ht="15" customHeight="1">
      <c r="A898" s="274"/>
      <c r="B898" s="25"/>
      <c r="C898" s="39"/>
      <c r="D898" s="40"/>
      <c r="E898" s="40"/>
      <c r="F898" s="40"/>
      <c r="G898" s="41"/>
      <c r="H898" s="42"/>
      <c r="I898" s="42"/>
      <c r="J898" s="42"/>
      <c r="K898" s="42"/>
      <c r="L898" s="42"/>
      <c r="M898" s="42"/>
      <c r="N898" s="42"/>
      <c r="O898" s="233"/>
      <c r="Q898" s="11"/>
      <c r="R898" s="11"/>
      <c r="S898" s="11"/>
      <c r="T898" s="11"/>
      <c r="U898" s="11"/>
      <c r="V898" s="11"/>
      <c r="W898" s="11"/>
    </row>
    <row r="899" spans="1:23" s="3" customFormat="1" ht="15" customHeight="1">
      <c r="A899" s="275"/>
      <c r="B899" s="25"/>
      <c r="C899" s="39"/>
      <c r="D899" s="35"/>
      <c r="E899" s="35"/>
      <c r="F899" s="35"/>
      <c r="G899" s="36"/>
      <c r="H899" s="37"/>
      <c r="I899" s="37"/>
      <c r="J899" s="37"/>
      <c r="K899" s="38"/>
      <c r="L899" s="37"/>
      <c r="M899" s="38"/>
      <c r="N899" s="37"/>
      <c r="O899" s="74"/>
      <c r="Q899" s="11"/>
      <c r="R899" s="11"/>
      <c r="S899" s="11"/>
      <c r="T899" s="11"/>
      <c r="U899" s="11"/>
      <c r="V899" s="11"/>
      <c r="W899" s="11"/>
    </row>
    <row r="900" spans="1:23" s="3" customFormat="1" ht="15" customHeight="1">
      <c r="A900" s="273"/>
      <c r="B900" s="25" t="s">
        <v>24</v>
      </c>
      <c r="C900" s="39"/>
      <c r="D900" s="35"/>
      <c r="E900" s="35"/>
      <c r="F900" s="35"/>
      <c r="G900" s="36"/>
      <c r="H900" s="37"/>
      <c r="I900" s="37"/>
      <c r="J900" s="37"/>
      <c r="K900" s="38"/>
      <c r="L900" s="37"/>
      <c r="M900" s="38"/>
      <c r="N900" s="37"/>
      <c r="O900" s="83"/>
      <c r="Q900" s="11"/>
      <c r="R900" s="11"/>
      <c r="S900" s="11"/>
      <c r="T900" s="11"/>
      <c r="U900" s="11"/>
      <c r="V900" s="11"/>
      <c r="W900" s="11"/>
    </row>
    <row r="901" spans="1:23" s="3" customFormat="1" ht="15" customHeight="1">
      <c r="A901" s="276"/>
      <c r="B901" s="25"/>
      <c r="C901" s="51"/>
      <c r="D901" s="52"/>
      <c r="E901" s="52"/>
      <c r="F901" s="52"/>
      <c r="G901" s="53"/>
      <c r="H901" s="71"/>
      <c r="I901" s="71"/>
      <c r="J901" s="71"/>
      <c r="K901" s="72"/>
      <c r="L901" s="71"/>
      <c r="M901" s="72"/>
      <c r="N901" s="72"/>
      <c r="O901" s="99"/>
      <c r="Q901" s="11"/>
      <c r="R901" s="11"/>
      <c r="S901" s="11"/>
      <c r="T901" s="11"/>
      <c r="U901" s="11"/>
      <c r="V901" s="11"/>
      <c r="W901" s="11"/>
    </row>
    <row r="902" spans="1:23" s="3" customFormat="1" ht="15" customHeight="1">
      <c r="A902" s="473">
        <v>84</v>
      </c>
      <c r="B902" s="29" t="s">
        <v>300</v>
      </c>
      <c r="C902" s="446" t="s">
        <v>26</v>
      </c>
      <c r="D902" s="430">
        <v>3.7</v>
      </c>
      <c r="E902" s="430">
        <v>5.39</v>
      </c>
      <c r="F902" s="430">
        <v>12.05</v>
      </c>
      <c r="G902" s="485">
        <v>112</v>
      </c>
      <c r="H902" s="435">
        <v>0.07</v>
      </c>
      <c r="I902" s="435">
        <v>16.21</v>
      </c>
      <c r="J902" s="435">
        <v>0.03</v>
      </c>
      <c r="K902" s="435">
        <v>0.61</v>
      </c>
      <c r="L902" s="435">
        <v>53.3</v>
      </c>
      <c r="M902" s="435">
        <v>89.15</v>
      </c>
      <c r="N902" s="435">
        <v>26.13</v>
      </c>
      <c r="O902" s="529">
        <v>1.57</v>
      </c>
      <c r="Q902" s="11"/>
      <c r="R902" s="11"/>
      <c r="S902" s="11"/>
      <c r="T902" s="11"/>
      <c r="U902" s="11"/>
      <c r="V902" s="11"/>
      <c r="W902" s="11"/>
    </row>
    <row r="903" spans="1:23" s="3" customFormat="1" ht="15" customHeight="1">
      <c r="A903" s="474"/>
      <c r="B903" s="29" t="s">
        <v>84</v>
      </c>
      <c r="C903" s="447"/>
      <c r="D903" s="431"/>
      <c r="E903" s="431"/>
      <c r="F903" s="431"/>
      <c r="G903" s="480"/>
      <c r="H903" s="436"/>
      <c r="I903" s="436"/>
      <c r="J903" s="436"/>
      <c r="K903" s="436"/>
      <c r="L903" s="436"/>
      <c r="M903" s="436"/>
      <c r="N903" s="436"/>
      <c r="O903" s="420"/>
      <c r="Q903" s="11"/>
      <c r="R903" s="11"/>
      <c r="S903" s="11"/>
      <c r="T903" s="11"/>
      <c r="U903" s="11"/>
      <c r="V903" s="11"/>
      <c r="W903" s="11"/>
    </row>
    <row r="904" spans="1:23" s="3" customFormat="1" ht="15" customHeight="1">
      <c r="A904" s="474"/>
      <c r="B904" s="29" t="s">
        <v>85</v>
      </c>
      <c r="C904" s="447"/>
      <c r="D904" s="431"/>
      <c r="E904" s="431"/>
      <c r="F904" s="431"/>
      <c r="G904" s="480"/>
      <c r="H904" s="436"/>
      <c r="I904" s="436"/>
      <c r="J904" s="436"/>
      <c r="K904" s="436"/>
      <c r="L904" s="436"/>
      <c r="M904" s="436"/>
      <c r="N904" s="436"/>
      <c r="O904" s="420"/>
      <c r="Q904" s="11"/>
      <c r="R904" s="11"/>
      <c r="S904" s="11"/>
      <c r="T904" s="11"/>
      <c r="U904" s="11"/>
      <c r="V904" s="11"/>
      <c r="W904" s="11"/>
    </row>
    <row r="905" spans="1:23" s="3" customFormat="1" ht="15" customHeight="1">
      <c r="A905" s="474"/>
      <c r="B905" s="29" t="s">
        <v>116</v>
      </c>
      <c r="C905" s="447"/>
      <c r="D905" s="431"/>
      <c r="E905" s="431"/>
      <c r="F905" s="431"/>
      <c r="G905" s="480"/>
      <c r="H905" s="436"/>
      <c r="I905" s="436"/>
      <c r="J905" s="436"/>
      <c r="K905" s="436"/>
      <c r="L905" s="436"/>
      <c r="M905" s="436"/>
      <c r="N905" s="436"/>
      <c r="O905" s="420"/>
      <c r="Q905" s="11"/>
      <c r="R905" s="11"/>
      <c r="S905" s="11"/>
      <c r="T905" s="11"/>
      <c r="U905" s="11"/>
      <c r="V905" s="11"/>
      <c r="W905" s="11"/>
    </row>
    <row r="906" spans="1:23" s="3" customFormat="1" ht="15" customHeight="1">
      <c r="A906" s="474"/>
      <c r="B906" s="29" t="s">
        <v>301</v>
      </c>
      <c r="C906" s="447"/>
      <c r="D906" s="431"/>
      <c r="E906" s="431"/>
      <c r="F906" s="431"/>
      <c r="G906" s="480"/>
      <c r="H906" s="436"/>
      <c r="I906" s="436"/>
      <c r="J906" s="436"/>
      <c r="K906" s="436"/>
      <c r="L906" s="436"/>
      <c r="M906" s="436"/>
      <c r="N906" s="436"/>
      <c r="O906" s="420"/>
      <c r="Q906" s="11"/>
      <c r="R906" s="11"/>
      <c r="S906" s="11"/>
      <c r="T906" s="11"/>
      <c r="U906" s="11"/>
      <c r="V906" s="11"/>
      <c r="W906" s="11"/>
    </row>
    <row r="907" spans="1:23" s="3" customFormat="1" ht="15" customHeight="1">
      <c r="A907" s="474"/>
      <c r="B907" s="29" t="s">
        <v>101</v>
      </c>
      <c r="C907" s="447"/>
      <c r="D907" s="431"/>
      <c r="E907" s="431"/>
      <c r="F907" s="431"/>
      <c r="G907" s="480"/>
      <c r="H907" s="436"/>
      <c r="I907" s="436"/>
      <c r="J907" s="436"/>
      <c r="K907" s="436"/>
      <c r="L907" s="436"/>
      <c r="M907" s="436"/>
      <c r="N907" s="436"/>
      <c r="O907" s="420"/>
      <c r="Q907" s="11"/>
      <c r="R907" s="11"/>
      <c r="S907" s="11"/>
      <c r="T907" s="11"/>
      <c r="U907" s="11"/>
      <c r="V907" s="11"/>
      <c r="W907" s="11"/>
    </row>
    <row r="908" spans="1:23" s="3" customFormat="1" ht="15" customHeight="1">
      <c r="A908" s="474"/>
      <c r="B908" s="29" t="s">
        <v>71</v>
      </c>
      <c r="C908" s="447"/>
      <c r="D908" s="431"/>
      <c r="E908" s="431"/>
      <c r="F908" s="431"/>
      <c r="G908" s="480"/>
      <c r="H908" s="436"/>
      <c r="I908" s="436"/>
      <c r="J908" s="436"/>
      <c r="K908" s="436"/>
      <c r="L908" s="436"/>
      <c r="M908" s="436"/>
      <c r="N908" s="436"/>
      <c r="O908" s="420"/>
      <c r="Q908" s="11"/>
      <c r="R908" s="11"/>
      <c r="S908" s="11"/>
      <c r="T908" s="11"/>
      <c r="U908" s="11"/>
      <c r="V908" s="11"/>
      <c r="W908" s="11"/>
    </row>
    <row r="909" spans="1:23" s="3" customFormat="1" ht="15" customHeight="1">
      <c r="A909" s="474"/>
      <c r="B909" s="29" t="s">
        <v>108</v>
      </c>
      <c r="C909" s="447"/>
      <c r="D909" s="431"/>
      <c r="E909" s="431"/>
      <c r="F909" s="431"/>
      <c r="G909" s="480"/>
      <c r="H909" s="436"/>
      <c r="I909" s="436"/>
      <c r="J909" s="436"/>
      <c r="K909" s="436"/>
      <c r="L909" s="436"/>
      <c r="M909" s="436"/>
      <c r="N909" s="436"/>
      <c r="O909" s="420"/>
      <c r="Q909" s="11"/>
      <c r="R909" s="11"/>
      <c r="S909" s="11"/>
      <c r="T909" s="11"/>
      <c r="U909" s="11"/>
      <c r="V909" s="11"/>
      <c r="W909" s="11"/>
    </row>
    <row r="910" spans="1:23" s="3" customFormat="1" ht="15" customHeight="1">
      <c r="A910" s="474"/>
      <c r="B910" s="29" t="s">
        <v>302</v>
      </c>
      <c r="C910" s="447"/>
      <c r="D910" s="431"/>
      <c r="E910" s="431"/>
      <c r="F910" s="431"/>
      <c r="G910" s="480"/>
      <c r="H910" s="436"/>
      <c r="I910" s="436"/>
      <c r="J910" s="436"/>
      <c r="K910" s="436"/>
      <c r="L910" s="436"/>
      <c r="M910" s="436"/>
      <c r="N910" s="436"/>
      <c r="O910" s="420"/>
      <c r="Q910" s="11"/>
      <c r="R910" s="11"/>
      <c r="S910" s="11"/>
      <c r="T910" s="11"/>
      <c r="U910" s="11"/>
      <c r="V910" s="11"/>
      <c r="W910" s="11"/>
    </row>
    <row r="911" spans="1:23" s="3" customFormat="1" ht="15" customHeight="1">
      <c r="A911" s="474"/>
      <c r="B911" s="29" t="s">
        <v>87</v>
      </c>
      <c r="C911" s="447"/>
      <c r="D911" s="431"/>
      <c r="E911" s="431"/>
      <c r="F911" s="431"/>
      <c r="G911" s="480"/>
      <c r="H911" s="436"/>
      <c r="I911" s="436"/>
      <c r="J911" s="436"/>
      <c r="K911" s="436"/>
      <c r="L911" s="436"/>
      <c r="M911" s="436"/>
      <c r="N911" s="436"/>
      <c r="O911" s="420"/>
      <c r="Q911" s="11"/>
      <c r="R911" s="11"/>
      <c r="S911" s="11"/>
      <c r="T911" s="11"/>
      <c r="U911" s="11"/>
      <c r="V911" s="11"/>
      <c r="W911" s="11"/>
    </row>
    <row r="912" spans="1:23" s="3" customFormat="1" ht="15" customHeight="1">
      <c r="A912" s="474"/>
      <c r="B912" s="29" t="s">
        <v>67</v>
      </c>
      <c r="C912" s="447"/>
      <c r="D912" s="431"/>
      <c r="E912" s="431"/>
      <c r="F912" s="431"/>
      <c r="G912" s="480"/>
      <c r="H912" s="436"/>
      <c r="I912" s="436"/>
      <c r="J912" s="436"/>
      <c r="K912" s="436"/>
      <c r="L912" s="436"/>
      <c r="M912" s="436"/>
      <c r="N912" s="436"/>
      <c r="O912" s="420"/>
      <c r="Q912" s="11"/>
      <c r="R912" s="11"/>
      <c r="S912" s="11"/>
      <c r="T912" s="11"/>
      <c r="U912" s="11"/>
      <c r="V912" s="11"/>
      <c r="W912" s="11"/>
    </row>
    <row r="913" spans="1:23" s="3" customFormat="1" ht="15" customHeight="1">
      <c r="A913" s="474"/>
      <c r="B913" s="29" t="s">
        <v>125</v>
      </c>
      <c r="C913" s="447"/>
      <c r="D913" s="431"/>
      <c r="E913" s="431"/>
      <c r="F913" s="431"/>
      <c r="G913" s="480"/>
      <c r="H913" s="436"/>
      <c r="I913" s="436"/>
      <c r="J913" s="436"/>
      <c r="K913" s="436"/>
      <c r="L913" s="436"/>
      <c r="M913" s="436"/>
      <c r="N913" s="436"/>
      <c r="O913" s="420"/>
      <c r="Q913" s="11"/>
      <c r="R913" s="11"/>
      <c r="S913" s="11"/>
      <c r="T913" s="11"/>
      <c r="U913" s="11"/>
      <c r="V913" s="11"/>
      <c r="W913" s="11"/>
    </row>
    <row r="914" spans="1:30" s="3" customFormat="1" ht="15" customHeight="1" hidden="1">
      <c r="A914" s="474"/>
      <c r="B914" s="29"/>
      <c r="C914" s="447"/>
      <c r="D914" s="431"/>
      <c r="E914" s="431"/>
      <c r="F914" s="431"/>
      <c r="G914" s="480"/>
      <c r="H914" s="436"/>
      <c r="I914" s="436"/>
      <c r="J914" s="436"/>
      <c r="K914" s="436"/>
      <c r="L914" s="436"/>
      <c r="M914" s="436"/>
      <c r="N914" s="436"/>
      <c r="O914" s="420"/>
      <c r="Q914" s="11"/>
      <c r="R914" s="11"/>
      <c r="S914" s="11"/>
      <c r="T914" s="11"/>
      <c r="U914" s="11"/>
      <c r="V914" s="11"/>
      <c r="W914" s="11"/>
      <c r="X914" s="70"/>
      <c r="Y914" s="70"/>
      <c r="Z914" s="70"/>
      <c r="AA914" s="70"/>
      <c r="AB914" s="70"/>
      <c r="AC914" s="70"/>
      <c r="AD914" s="70"/>
    </row>
    <row r="915" spans="1:23" s="3" customFormat="1" ht="15" customHeight="1" hidden="1">
      <c r="A915" s="474"/>
      <c r="B915" s="29"/>
      <c r="C915" s="447"/>
      <c r="D915" s="431"/>
      <c r="E915" s="431"/>
      <c r="F915" s="431"/>
      <c r="G915" s="480"/>
      <c r="H915" s="436"/>
      <c r="I915" s="436"/>
      <c r="J915" s="436"/>
      <c r="K915" s="436"/>
      <c r="L915" s="436"/>
      <c r="M915" s="436"/>
      <c r="N915" s="436"/>
      <c r="O915" s="420"/>
      <c r="Q915" s="11"/>
      <c r="R915" s="11"/>
      <c r="S915" s="11"/>
      <c r="T915" s="11"/>
      <c r="U915" s="11"/>
      <c r="V915" s="11"/>
      <c r="W915" s="11"/>
    </row>
    <row r="916" spans="1:30" s="3" customFormat="1" ht="15" customHeight="1" hidden="1">
      <c r="A916" s="474"/>
      <c r="B916" s="29"/>
      <c r="C916" s="447"/>
      <c r="D916" s="431"/>
      <c r="E916" s="431"/>
      <c r="F916" s="431"/>
      <c r="G916" s="480"/>
      <c r="H916" s="436"/>
      <c r="I916" s="436"/>
      <c r="J916" s="436"/>
      <c r="K916" s="436"/>
      <c r="L916" s="436"/>
      <c r="M916" s="436"/>
      <c r="N916" s="436"/>
      <c r="O916" s="420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</row>
    <row r="917" spans="1:30" s="3" customFormat="1" ht="15" customHeight="1" hidden="1">
      <c r="A917" s="474"/>
      <c r="B917" s="78"/>
      <c r="C917" s="448"/>
      <c r="D917" s="432"/>
      <c r="E917" s="432"/>
      <c r="F917" s="432"/>
      <c r="G917" s="486"/>
      <c r="H917" s="437"/>
      <c r="I917" s="437"/>
      <c r="J917" s="437"/>
      <c r="K917" s="437"/>
      <c r="L917" s="437"/>
      <c r="M917" s="437"/>
      <c r="N917" s="437"/>
      <c r="O917" s="520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</row>
    <row r="918" spans="1:30" s="3" customFormat="1" ht="15" customHeight="1">
      <c r="A918" s="453">
        <v>233</v>
      </c>
      <c r="B918" s="320" t="s">
        <v>176</v>
      </c>
      <c r="C918" s="526" t="s">
        <v>254</v>
      </c>
      <c r="D918" s="430">
        <v>14.15</v>
      </c>
      <c r="E918" s="430">
        <v>10.8</v>
      </c>
      <c r="F918" s="430">
        <v>17.08</v>
      </c>
      <c r="G918" s="485">
        <v>147</v>
      </c>
      <c r="H918" s="435">
        <v>0.16</v>
      </c>
      <c r="I918" s="435">
        <v>13.64</v>
      </c>
      <c r="J918" s="435">
        <v>0.13</v>
      </c>
      <c r="K918" s="435">
        <v>0.95</v>
      </c>
      <c r="L918" s="435">
        <v>46.06</v>
      </c>
      <c r="M918" s="435">
        <v>193.27</v>
      </c>
      <c r="N918" s="435">
        <v>42.44</v>
      </c>
      <c r="O918" s="419">
        <v>1.32</v>
      </c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</row>
    <row r="919" spans="1:30" s="3" customFormat="1" ht="15" customHeight="1">
      <c r="A919" s="454"/>
      <c r="B919" s="320" t="s">
        <v>255</v>
      </c>
      <c r="C919" s="527"/>
      <c r="D919" s="431"/>
      <c r="E919" s="431"/>
      <c r="F919" s="431"/>
      <c r="G919" s="480"/>
      <c r="H919" s="436"/>
      <c r="I919" s="436"/>
      <c r="J919" s="436"/>
      <c r="K919" s="436"/>
      <c r="L919" s="436"/>
      <c r="M919" s="436"/>
      <c r="N919" s="436"/>
      <c r="O919" s="420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</row>
    <row r="920" spans="1:30" s="3" customFormat="1" ht="15" customHeight="1">
      <c r="A920" s="454"/>
      <c r="B920" s="320" t="s">
        <v>256</v>
      </c>
      <c r="C920" s="527"/>
      <c r="D920" s="431"/>
      <c r="E920" s="431"/>
      <c r="F920" s="431"/>
      <c r="G920" s="480"/>
      <c r="H920" s="436"/>
      <c r="I920" s="436"/>
      <c r="J920" s="436"/>
      <c r="K920" s="436"/>
      <c r="L920" s="436"/>
      <c r="M920" s="436"/>
      <c r="N920" s="436"/>
      <c r="O920" s="420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</row>
    <row r="921" spans="1:30" s="3" customFormat="1" ht="15" customHeight="1">
      <c r="A921" s="453">
        <v>312</v>
      </c>
      <c r="B921" s="320" t="s">
        <v>595</v>
      </c>
      <c r="C921" s="527"/>
      <c r="D921" s="431"/>
      <c r="E921" s="431"/>
      <c r="F921" s="431"/>
      <c r="G921" s="480"/>
      <c r="H921" s="436"/>
      <c r="I921" s="436"/>
      <c r="J921" s="436"/>
      <c r="K921" s="436"/>
      <c r="L921" s="436"/>
      <c r="M921" s="436"/>
      <c r="N921" s="436"/>
      <c r="O921" s="420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</row>
    <row r="922" spans="1:30" s="3" customFormat="1" ht="15" customHeight="1">
      <c r="A922" s="454"/>
      <c r="B922" s="320" t="s">
        <v>593</v>
      </c>
      <c r="C922" s="527"/>
      <c r="D922" s="431"/>
      <c r="E922" s="431"/>
      <c r="F922" s="431"/>
      <c r="G922" s="480"/>
      <c r="H922" s="436"/>
      <c r="I922" s="436"/>
      <c r="J922" s="436"/>
      <c r="K922" s="436"/>
      <c r="L922" s="436"/>
      <c r="M922" s="436"/>
      <c r="N922" s="436"/>
      <c r="O922" s="420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</row>
    <row r="923" spans="1:30" s="3" customFormat="1" ht="15" customHeight="1">
      <c r="A923" s="454"/>
      <c r="B923" s="320" t="s">
        <v>594</v>
      </c>
      <c r="C923" s="527"/>
      <c r="D923" s="431"/>
      <c r="E923" s="431"/>
      <c r="F923" s="431"/>
      <c r="G923" s="480"/>
      <c r="H923" s="436"/>
      <c r="I923" s="436"/>
      <c r="J923" s="436"/>
      <c r="K923" s="436"/>
      <c r="L923" s="436"/>
      <c r="M923" s="436"/>
      <c r="N923" s="436"/>
      <c r="O923" s="420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</row>
    <row r="924" spans="1:30" s="3" customFormat="1" ht="15" customHeight="1">
      <c r="A924" s="454"/>
      <c r="B924" s="320" t="s">
        <v>256</v>
      </c>
      <c r="C924" s="527"/>
      <c r="D924" s="431"/>
      <c r="E924" s="431"/>
      <c r="F924" s="431"/>
      <c r="G924" s="480"/>
      <c r="H924" s="436"/>
      <c r="I924" s="436"/>
      <c r="J924" s="436"/>
      <c r="K924" s="436"/>
      <c r="L924" s="436"/>
      <c r="M924" s="436"/>
      <c r="N924" s="436"/>
      <c r="O924" s="420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 spans="1:30" s="3" customFormat="1" ht="15" customHeight="1">
      <c r="A925" s="453">
        <v>382</v>
      </c>
      <c r="B925" s="320" t="s">
        <v>642</v>
      </c>
      <c r="C925" s="527"/>
      <c r="D925" s="431"/>
      <c r="E925" s="431"/>
      <c r="F925" s="431"/>
      <c r="G925" s="480"/>
      <c r="H925" s="436"/>
      <c r="I925" s="436"/>
      <c r="J925" s="436"/>
      <c r="K925" s="436"/>
      <c r="L925" s="436"/>
      <c r="M925" s="436"/>
      <c r="N925" s="436"/>
      <c r="O925" s="420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</row>
    <row r="926" spans="1:30" s="3" customFormat="1" ht="15" customHeight="1">
      <c r="A926" s="454"/>
      <c r="B926" s="77" t="s">
        <v>257</v>
      </c>
      <c r="C926" s="527"/>
      <c r="D926" s="431"/>
      <c r="E926" s="431"/>
      <c r="F926" s="431"/>
      <c r="G926" s="480"/>
      <c r="H926" s="436"/>
      <c r="I926" s="436"/>
      <c r="J926" s="436"/>
      <c r="K926" s="436"/>
      <c r="L926" s="436"/>
      <c r="M926" s="436"/>
      <c r="N926" s="436"/>
      <c r="O926" s="420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 spans="1:30" s="3" customFormat="1" ht="15" customHeight="1">
      <c r="A927" s="454"/>
      <c r="B927" s="320" t="s">
        <v>287</v>
      </c>
      <c r="C927" s="527"/>
      <c r="D927" s="431"/>
      <c r="E927" s="431"/>
      <c r="F927" s="431"/>
      <c r="G927" s="480"/>
      <c r="H927" s="436"/>
      <c r="I927" s="436"/>
      <c r="J927" s="436"/>
      <c r="K927" s="436"/>
      <c r="L927" s="436"/>
      <c r="M927" s="436"/>
      <c r="N927" s="436"/>
      <c r="O927" s="420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</row>
    <row r="928" spans="1:30" s="3" customFormat="1" ht="15" customHeight="1">
      <c r="A928" s="454"/>
      <c r="B928" s="320" t="s">
        <v>288</v>
      </c>
      <c r="C928" s="537"/>
      <c r="D928" s="445"/>
      <c r="E928" s="445"/>
      <c r="F928" s="445"/>
      <c r="G928" s="481"/>
      <c r="H928" s="484"/>
      <c r="I928" s="484"/>
      <c r="J928" s="484"/>
      <c r="K928" s="484"/>
      <c r="L928" s="484"/>
      <c r="M928" s="484"/>
      <c r="N928" s="484"/>
      <c r="O928" s="52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</row>
    <row r="929" spans="1:30" s="3" customFormat="1" ht="15" customHeight="1">
      <c r="A929" s="453">
        <v>49</v>
      </c>
      <c r="B929" s="95" t="s">
        <v>561</v>
      </c>
      <c r="C929" s="483" t="s">
        <v>29</v>
      </c>
      <c r="D929" s="433">
        <v>0.72</v>
      </c>
      <c r="E929" s="433">
        <v>3</v>
      </c>
      <c r="F929" s="433">
        <v>6.53</v>
      </c>
      <c r="G929" s="479">
        <v>56</v>
      </c>
      <c r="H929" s="438">
        <v>0.01</v>
      </c>
      <c r="I929" s="438">
        <v>16.42</v>
      </c>
      <c r="J929" s="438"/>
      <c r="K929" s="438">
        <v>0.88</v>
      </c>
      <c r="L929" s="438">
        <v>25.69</v>
      </c>
      <c r="M929" s="438">
        <v>16.06</v>
      </c>
      <c r="N929" s="438">
        <v>9.92</v>
      </c>
      <c r="O929" s="529">
        <v>0.61</v>
      </c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  <row r="930" spans="1:30" s="3" customFormat="1" ht="15" customHeight="1">
      <c r="A930" s="454"/>
      <c r="B930" s="95" t="s">
        <v>540</v>
      </c>
      <c r="C930" s="466"/>
      <c r="D930" s="431"/>
      <c r="E930" s="431"/>
      <c r="F930" s="431"/>
      <c r="G930" s="480"/>
      <c r="H930" s="436"/>
      <c r="I930" s="436"/>
      <c r="J930" s="436"/>
      <c r="K930" s="436"/>
      <c r="L930" s="436"/>
      <c r="M930" s="436"/>
      <c r="N930" s="436"/>
      <c r="O930" s="420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</row>
    <row r="931" spans="1:30" s="3" customFormat="1" ht="15" customHeight="1">
      <c r="A931" s="454"/>
      <c r="B931" s="95" t="s">
        <v>541</v>
      </c>
      <c r="C931" s="466"/>
      <c r="D931" s="431"/>
      <c r="E931" s="431"/>
      <c r="F931" s="431"/>
      <c r="G931" s="480"/>
      <c r="H931" s="436"/>
      <c r="I931" s="436"/>
      <c r="J931" s="436"/>
      <c r="K931" s="436"/>
      <c r="L931" s="436"/>
      <c r="M931" s="436"/>
      <c r="N931" s="436"/>
      <c r="O931" s="420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</row>
    <row r="932" spans="1:30" s="3" customFormat="1" ht="15" customHeight="1">
      <c r="A932" s="454"/>
      <c r="B932" s="95" t="s">
        <v>542</v>
      </c>
      <c r="C932" s="466"/>
      <c r="D932" s="431"/>
      <c r="E932" s="431"/>
      <c r="F932" s="431"/>
      <c r="G932" s="480"/>
      <c r="H932" s="436"/>
      <c r="I932" s="436"/>
      <c r="J932" s="436"/>
      <c r="K932" s="436"/>
      <c r="L932" s="436"/>
      <c r="M932" s="436"/>
      <c r="N932" s="436"/>
      <c r="O932" s="420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</row>
    <row r="933" spans="1:30" s="3" customFormat="1" ht="15" customHeight="1">
      <c r="A933" s="454"/>
      <c r="B933" s="95" t="s">
        <v>543</v>
      </c>
      <c r="C933" s="466"/>
      <c r="D933" s="431"/>
      <c r="E933" s="431"/>
      <c r="F933" s="431"/>
      <c r="G933" s="480"/>
      <c r="H933" s="436"/>
      <c r="I933" s="436"/>
      <c r="J933" s="436"/>
      <c r="K933" s="436"/>
      <c r="L933" s="436"/>
      <c r="M933" s="436"/>
      <c r="N933" s="436"/>
      <c r="O933" s="420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</row>
    <row r="934" spans="1:30" s="3" customFormat="1" ht="15" customHeight="1">
      <c r="A934" s="454"/>
      <c r="B934" s="95" t="s">
        <v>538</v>
      </c>
      <c r="C934" s="466"/>
      <c r="D934" s="431"/>
      <c r="E934" s="431"/>
      <c r="F934" s="431"/>
      <c r="G934" s="480"/>
      <c r="H934" s="436"/>
      <c r="I934" s="436"/>
      <c r="J934" s="436"/>
      <c r="K934" s="436"/>
      <c r="L934" s="436"/>
      <c r="M934" s="436"/>
      <c r="N934" s="436"/>
      <c r="O934" s="420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</row>
    <row r="935" spans="1:30" s="3" customFormat="1" ht="15" customHeight="1">
      <c r="A935" s="454"/>
      <c r="B935" s="95" t="s">
        <v>544</v>
      </c>
      <c r="C935" s="466"/>
      <c r="D935" s="431"/>
      <c r="E935" s="431"/>
      <c r="F935" s="431"/>
      <c r="G935" s="480"/>
      <c r="H935" s="436"/>
      <c r="I935" s="436"/>
      <c r="J935" s="436"/>
      <c r="K935" s="436"/>
      <c r="L935" s="436"/>
      <c r="M935" s="436"/>
      <c r="N935" s="436"/>
      <c r="O935" s="420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</row>
    <row r="936" spans="1:30" s="3" customFormat="1" ht="15" customHeight="1">
      <c r="A936" s="454"/>
      <c r="B936" s="95" t="s">
        <v>545</v>
      </c>
      <c r="C936" s="466"/>
      <c r="D936" s="431"/>
      <c r="E936" s="431"/>
      <c r="F936" s="431"/>
      <c r="G936" s="480"/>
      <c r="H936" s="436"/>
      <c r="I936" s="436"/>
      <c r="J936" s="436"/>
      <c r="K936" s="436"/>
      <c r="L936" s="436"/>
      <c r="M936" s="436"/>
      <c r="N936" s="436"/>
      <c r="O936" s="420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</row>
    <row r="937" spans="1:30" s="3" customFormat="1" ht="15" customHeight="1">
      <c r="A937" s="455"/>
      <c r="B937" s="95" t="s">
        <v>546</v>
      </c>
      <c r="C937" s="467"/>
      <c r="D937" s="445"/>
      <c r="E937" s="445"/>
      <c r="F937" s="445"/>
      <c r="G937" s="481"/>
      <c r="H937" s="484"/>
      <c r="I937" s="484"/>
      <c r="J937" s="484"/>
      <c r="K937" s="484"/>
      <c r="L937" s="484"/>
      <c r="M937" s="484"/>
      <c r="N937" s="484"/>
      <c r="O937" s="52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</row>
    <row r="938" spans="1:30" s="3" customFormat="1" ht="15" customHeight="1">
      <c r="A938" s="530">
        <v>386</v>
      </c>
      <c r="B938" s="29" t="s">
        <v>170</v>
      </c>
      <c r="C938" s="446" t="s">
        <v>22</v>
      </c>
      <c r="D938" s="433">
        <v>5.8</v>
      </c>
      <c r="E938" s="430">
        <v>5.8</v>
      </c>
      <c r="F938" s="433">
        <v>5</v>
      </c>
      <c r="G938" s="485">
        <v>108</v>
      </c>
      <c r="H938" s="435">
        <v>0.04</v>
      </c>
      <c r="I938" s="438">
        <v>0.6</v>
      </c>
      <c r="J938" s="438">
        <v>0.04</v>
      </c>
      <c r="K938" s="438">
        <v>0.02</v>
      </c>
      <c r="L938" s="438">
        <v>248</v>
      </c>
      <c r="M938" s="438">
        <v>184</v>
      </c>
      <c r="N938" s="517">
        <v>28</v>
      </c>
      <c r="O938" s="515">
        <v>0.2</v>
      </c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</row>
    <row r="939" spans="1:30" s="3" customFormat="1" ht="15" customHeight="1">
      <c r="A939" s="513"/>
      <c r="B939" s="29" t="s">
        <v>204</v>
      </c>
      <c r="C939" s="447"/>
      <c r="D939" s="431"/>
      <c r="E939" s="431"/>
      <c r="F939" s="431"/>
      <c r="G939" s="480"/>
      <c r="H939" s="436"/>
      <c r="I939" s="436"/>
      <c r="J939" s="436"/>
      <c r="K939" s="436"/>
      <c r="L939" s="436"/>
      <c r="M939" s="436"/>
      <c r="N939" s="518"/>
      <c r="O939" s="515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</row>
    <row r="940" spans="1:30" s="3" customFormat="1" ht="15" customHeight="1">
      <c r="A940" s="514"/>
      <c r="B940" s="29"/>
      <c r="C940" s="448"/>
      <c r="D940" s="432"/>
      <c r="E940" s="432"/>
      <c r="F940" s="432"/>
      <c r="G940" s="486"/>
      <c r="H940" s="437"/>
      <c r="I940" s="437"/>
      <c r="J940" s="437"/>
      <c r="K940" s="437"/>
      <c r="L940" s="437"/>
      <c r="M940" s="437"/>
      <c r="N940" s="519"/>
      <c r="O940" s="515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</row>
    <row r="941" spans="1:30" s="3" customFormat="1" ht="15" customHeight="1">
      <c r="A941" s="273" t="s">
        <v>635</v>
      </c>
      <c r="B941" s="29" t="s">
        <v>99</v>
      </c>
      <c r="C941" s="39" t="s">
        <v>129</v>
      </c>
      <c r="D941" s="35">
        <v>2.28</v>
      </c>
      <c r="E941" s="35">
        <v>0.24</v>
      </c>
      <c r="F941" s="35">
        <v>14.76</v>
      </c>
      <c r="G941" s="36">
        <v>70.5</v>
      </c>
      <c r="H941" s="37">
        <v>0.03</v>
      </c>
      <c r="I941" s="37"/>
      <c r="J941" s="37"/>
      <c r="K941" s="38">
        <v>0.33</v>
      </c>
      <c r="L941" s="37">
        <v>6</v>
      </c>
      <c r="M941" s="38">
        <v>19.5</v>
      </c>
      <c r="N941" s="37">
        <v>4.2</v>
      </c>
      <c r="O941" s="73">
        <v>0.33</v>
      </c>
      <c r="Q941" s="64"/>
      <c r="R941" s="64"/>
      <c r="S941" s="11"/>
      <c r="T941" s="64"/>
      <c r="U941" s="64"/>
      <c r="V941" s="64"/>
      <c r="W941" s="64"/>
      <c r="X941" s="11"/>
      <c r="Y941" s="11"/>
      <c r="Z941" s="11"/>
      <c r="AA941" s="11"/>
      <c r="AB941" s="11"/>
      <c r="AC941" s="11"/>
      <c r="AD941" s="11"/>
    </row>
    <row r="942" spans="1:30" s="3" customFormat="1" ht="15" customHeight="1">
      <c r="A942" s="273" t="s">
        <v>635</v>
      </c>
      <c r="B942" s="29" t="s">
        <v>126</v>
      </c>
      <c r="C942" s="39" t="s">
        <v>186</v>
      </c>
      <c r="D942" s="35">
        <v>1.52</v>
      </c>
      <c r="E942" s="35">
        <v>0.16</v>
      </c>
      <c r="F942" s="35">
        <v>9.84</v>
      </c>
      <c r="G942" s="36">
        <v>47</v>
      </c>
      <c r="H942" s="38">
        <v>0.02</v>
      </c>
      <c r="I942" s="38"/>
      <c r="J942" s="38"/>
      <c r="K942" s="38">
        <v>0.22</v>
      </c>
      <c r="L942" s="38">
        <v>4</v>
      </c>
      <c r="M942" s="38">
        <v>13</v>
      </c>
      <c r="N942" s="38">
        <v>2.8</v>
      </c>
      <c r="O942" s="99">
        <v>0.22</v>
      </c>
      <c r="Q942" s="64"/>
      <c r="R942" s="64"/>
      <c r="S942" s="11"/>
      <c r="T942" s="64"/>
      <c r="U942" s="64"/>
      <c r="V942" s="64"/>
      <c r="W942" s="64"/>
      <c r="X942" s="11"/>
      <c r="Y942" s="11"/>
      <c r="Z942" s="11"/>
      <c r="AA942" s="11"/>
      <c r="AB942" s="11"/>
      <c r="AC942" s="11"/>
      <c r="AD942" s="11"/>
    </row>
    <row r="943" spans="1:30" s="3" customFormat="1" ht="15" customHeight="1">
      <c r="A943" s="174"/>
      <c r="B943" s="201" t="s">
        <v>23</v>
      </c>
      <c r="C943" s="39"/>
      <c r="D943" s="40">
        <f>SUM(D902:D942)</f>
        <v>28.17</v>
      </c>
      <c r="E943" s="40">
        <f aca="true" t="shared" si="49" ref="E943:O943">SUM(E902:E942)</f>
        <v>25.39</v>
      </c>
      <c r="F943" s="40">
        <f t="shared" si="49"/>
        <v>65.25999999999999</v>
      </c>
      <c r="G943" s="40">
        <f t="shared" si="49"/>
        <v>540.5</v>
      </c>
      <c r="H943" s="40">
        <f t="shared" si="49"/>
        <v>0.33000000000000007</v>
      </c>
      <c r="I943" s="40">
        <f t="shared" si="49"/>
        <v>46.870000000000005</v>
      </c>
      <c r="J943" s="40">
        <f t="shared" si="49"/>
        <v>0.2</v>
      </c>
      <c r="K943" s="40">
        <f t="shared" si="49"/>
        <v>3.0100000000000002</v>
      </c>
      <c r="L943" s="40">
        <f t="shared" si="49"/>
        <v>383.05</v>
      </c>
      <c r="M943" s="40">
        <f t="shared" si="49"/>
        <v>514.98</v>
      </c>
      <c r="N943" s="40">
        <f t="shared" si="49"/>
        <v>113.49</v>
      </c>
      <c r="O943" s="40">
        <f t="shared" si="49"/>
        <v>4.25</v>
      </c>
      <c r="S943" s="64"/>
      <c r="X943" s="11"/>
      <c r="Y943" s="11"/>
      <c r="Z943" s="11"/>
      <c r="AA943" s="11"/>
      <c r="AB943" s="11"/>
      <c r="AC943" s="11"/>
      <c r="AD943" s="11"/>
    </row>
    <row r="944" spans="1:30" s="3" customFormat="1" ht="15" customHeight="1">
      <c r="A944" s="174"/>
      <c r="B944" s="77"/>
      <c r="C944" s="39"/>
      <c r="D944" s="35"/>
      <c r="E944" s="35"/>
      <c r="F944" s="35"/>
      <c r="G944" s="36"/>
      <c r="H944" s="37"/>
      <c r="I944" s="37"/>
      <c r="J944" s="37"/>
      <c r="K944" s="38"/>
      <c r="L944" s="37"/>
      <c r="M944" s="38"/>
      <c r="N944" s="37"/>
      <c r="O944" s="74"/>
      <c r="S944" s="64"/>
      <c r="X944" s="11"/>
      <c r="Y944" s="11"/>
      <c r="Z944" s="11"/>
      <c r="AA944" s="11"/>
      <c r="AB944" s="11"/>
      <c r="AC944" s="11"/>
      <c r="AD944" s="11"/>
    </row>
    <row r="945" spans="1:30" s="3" customFormat="1" ht="15" customHeight="1">
      <c r="A945" s="272"/>
      <c r="B945" s="297" t="s">
        <v>343</v>
      </c>
      <c r="C945" s="51"/>
      <c r="D945" s="52"/>
      <c r="E945" s="52"/>
      <c r="F945" s="52"/>
      <c r="G945" s="53"/>
      <c r="H945" s="71"/>
      <c r="I945" s="71"/>
      <c r="J945" s="71"/>
      <c r="K945" s="72"/>
      <c r="L945" s="71"/>
      <c r="M945" s="72"/>
      <c r="N945" s="71"/>
      <c r="O945" s="83"/>
      <c r="X945" s="11"/>
      <c r="Y945" s="11"/>
      <c r="Z945" s="11"/>
      <c r="AA945" s="11"/>
      <c r="AB945" s="11"/>
      <c r="AC945" s="11"/>
      <c r="AD945" s="11"/>
    </row>
    <row r="946" spans="1:30" s="3" customFormat="1" ht="15" customHeight="1">
      <c r="A946" s="174"/>
      <c r="B946" s="119"/>
      <c r="C946" s="96"/>
      <c r="D946" s="97"/>
      <c r="E946" s="97"/>
      <c r="F946" s="97"/>
      <c r="G946" s="98"/>
      <c r="H946" s="99"/>
      <c r="I946" s="99"/>
      <c r="J946" s="99"/>
      <c r="K946" s="99"/>
      <c r="L946" s="99"/>
      <c r="M946" s="99"/>
      <c r="N946" s="99"/>
      <c r="O946" s="99"/>
      <c r="X946" s="11"/>
      <c r="Y946" s="11"/>
      <c r="Z946" s="11"/>
      <c r="AA946" s="11"/>
      <c r="AB946" s="11"/>
      <c r="AC946" s="11"/>
      <c r="AD946" s="11"/>
    </row>
    <row r="947" spans="1:30" s="3" customFormat="1" ht="15" customHeight="1">
      <c r="A947" s="513">
        <v>426</v>
      </c>
      <c r="B947" s="80" t="s">
        <v>130</v>
      </c>
      <c r="C947" s="447" t="s">
        <v>44</v>
      </c>
      <c r="D947" s="431">
        <v>4.77</v>
      </c>
      <c r="E947" s="431">
        <v>4.78</v>
      </c>
      <c r="F947" s="431">
        <v>40.77</v>
      </c>
      <c r="G947" s="480">
        <v>231</v>
      </c>
      <c r="H947" s="436">
        <v>0.07</v>
      </c>
      <c r="I947" s="436"/>
      <c r="J947" s="436">
        <v>0.01</v>
      </c>
      <c r="K947" s="436"/>
      <c r="L947" s="436">
        <v>12.08</v>
      </c>
      <c r="M947" s="436">
        <v>46.58</v>
      </c>
      <c r="N947" s="436">
        <v>7.58</v>
      </c>
      <c r="O947" s="420">
        <v>0.66</v>
      </c>
      <c r="X947" s="11"/>
      <c r="Y947" s="11"/>
      <c r="Z947" s="11"/>
      <c r="AA947" s="11"/>
      <c r="AB947" s="11"/>
      <c r="AC947" s="11"/>
      <c r="AD947" s="11"/>
    </row>
    <row r="948" spans="1:30" s="3" customFormat="1" ht="15" customHeight="1">
      <c r="A948" s="474"/>
      <c r="B948" s="29" t="s">
        <v>76</v>
      </c>
      <c r="C948" s="447"/>
      <c r="D948" s="431"/>
      <c r="E948" s="431"/>
      <c r="F948" s="431"/>
      <c r="G948" s="480"/>
      <c r="H948" s="436"/>
      <c r="I948" s="436"/>
      <c r="J948" s="436"/>
      <c r="K948" s="436"/>
      <c r="L948" s="436"/>
      <c r="M948" s="436"/>
      <c r="N948" s="436"/>
      <c r="O948" s="420"/>
      <c r="X948" s="11"/>
      <c r="Y948" s="11"/>
      <c r="Z948" s="11"/>
      <c r="AA948" s="11"/>
      <c r="AB948" s="11"/>
      <c r="AC948" s="11"/>
      <c r="AD948" s="11"/>
    </row>
    <row r="949" spans="1:30" s="3" customFormat="1" ht="15" customHeight="1">
      <c r="A949" s="474"/>
      <c r="B949" s="29" t="s">
        <v>131</v>
      </c>
      <c r="C949" s="447"/>
      <c r="D949" s="431"/>
      <c r="E949" s="431"/>
      <c r="F949" s="431"/>
      <c r="G949" s="480"/>
      <c r="H949" s="436"/>
      <c r="I949" s="436"/>
      <c r="J949" s="436"/>
      <c r="K949" s="436"/>
      <c r="L949" s="436"/>
      <c r="M949" s="436"/>
      <c r="N949" s="436"/>
      <c r="O949" s="420"/>
      <c r="X949" s="11"/>
      <c r="Y949" s="11"/>
      <c r="Z949" s="11"/>
      <c r="AA949" s="11"/>
      <c r="AB949" s="11"/>
      <c r="AC949" s="11"/>
      <c r="AD949" s="11"/>
    </row>
    <row r="950" spans="1:30" s="3" customFormat="1" ht="15" customHeight="1">
      <c r="A950" s="474"/>
      <c r="B950" s="29" t="s">
        <v>632</v>
      </c>
      <c r="C950" s="447"/>
      <c r="D950" s="431"/>
      <c r="E950" s="431"/>
      <c r="F950" s="431"/>
      <c r="G950" s="480"/>
      <c r="H950" s="436"/>
      <c r="I950" s="436"/>
      <c r="J950" s="436"/>
      <c r="K950" s="436"/>
      <c r="L950" s="436"/>
      <c r="M950" s="436"/>
      <c r="N950" s="436"/>
      <c r="O950" s="420"/>
      <c r="X950" s="11"/>
      <c r="Y950" s="11"/>
      <c r="Z950" s="11"/>
      <c r="AA950" s="11"/>
      <c r="AB950" s="11"/>
      <c r="AC950" s="11"/>
      <c r="AD950" s="11"/>
    </row>
    <row r="951" spans="1:30" s="3" customFormat="1" ht="15" customHeight="1">
      <c r="A951" s="474"/>
      <c r="B951" s="29" t="s">
        <v>102</v>
      </c>
      <c r="C951" s="447"/>
      <c r="D951" s="431"/>
      <c r="E951" s="431"/>
      <c r="F951" s="431"/>
      <c r="G951" s="480"/>
      <c r="H951" s="436"/>
      <c r="I951" s="436"/>
      <c r="J951" s="436"/>
      <c r="K951" s="436"/>
      <c r="L951" s="436"/>
      <c r="M951" s="436"/>
      <c r="N951" s="436"/>
      <c r="O951" s="420"/>
      <c r="X951" s="11"/>
      <c r="Y951" s="11"/>
      <c r="Z951" s="11"/>
      <c r="AA951" s="11"/>
      <c r="AB951" s="11"/>
      <c r="AC951" s="11"/>
      <c r="AD951" s="11"/>
    </row>
    <row r="952" spans="1:30" s="3" customFormat="1" ht="15" customHeight="1">
      <c r="A952" s="474"/>
      <c r="B952" s="29" t="s">
        <v>77</v>
      </c>
      <c r="C952" s="447"/>
      <c r="D952" s="431"/>
      <c r="E952" s="431"/>
      <c r="F952" s="431"/>
      <c r="G952" s="480"/>
      <c r="H952" s="436"/>
      <c r="I952" s="436"/>
      <c r="J952" s="436"/>
      <c r="K952" s="436"/>
      <c r="L952" s="436"/>
      <c r="M952" s="436"/>
      <c r="N952" s="436"/>
      <c r="O952" s="420"/>
      <c r="X952" s="11"/>
      <c r="Y952" s="11"/>
      <c r="Z952" s="11"/>
      <c r="AA952" s="11"/>
      <c r="AB952" s="11"/>
      <c r="AC952" s="11"/>
      <c r="AD952" s="11"/>
    </row>
    <row r="953" spans="1:30" s="3" customFormat="1" ht="15" customHeight="1">
      <c r="A953" s="474"/>
      <c r="B953" s="29" t="s">
        <v>132</v>
      </c>
      <c r="C953" s="447"/>
      <c r="D953" s="431"/>
      <c r="E953" s="431"/>
      <c r="F953" s="431"/>
      <c r="G953" s="480"/>
      <c r="H953" s="436"/>
      <c r="I953" s="436"/>
      <c r="J953" s="436"/>
      <c r="K953" s="436"/>
      <c r="L953" s="436"/>
      <c r="M953" s="436"/>
      <c r="N953" s="436"/>
      <c r="O953" s="420"/>
      <c r="X953" s="11"/>
      <c r="Y953" s="11"/>
      <c r="Z953" s="11"/>
      <c r="AA953" s="11"/>
      <c r="AB953" s="11"/>
      <c r="AC953" s="11"/>
      <c r="AD953" s="11"/>
    </row>
    <row r="954" spans="1:30" s="3" customFormat="1" ht="15" customHeight="1">
      <c r="A954" s="474"/>
      <c r="B954" s="29" t="s">
        <v>135</v>
      </c>
      <c r="C954" s="447"/>
      <c r="D954" s="431"/>
      <c r="E954" s="431"/>
      <c r="F954" s="431"/>
      <c r="G954" s="480"/>
      <c r="H954" s="436"/>
      <c r="I954" s="436"/>
      <c r="J954" s="436"/>
      <c r="K954" s="436"/>
      <c r="L954" s="436"/>
      <c r="M954" s="436"/>
      <c r="N954" s="436"/>
      <c r="O954" s="420"/>
      <c r="X954" s="11"/>
      <c r="Y954" s="11"/>
      <c r="Z954" s="11"/>
      <c r="AA954" s="11"/>
      <c r="AB954" s="11"/>
      <c r="AC954" s="11"/>
      <c r="AD954" s="11"/>
    </row>
    <row r="955" spans="1:30" s="3" customFormat="1" ht="15" customHeight="1">
      <c r="A955" s="474"/>
      <c r="B955" s="29" t="s">
        <v>134</v>
      </c>
      <c r="C955" s="447"/>
      <c r="D955" s="431"/>
      <c r="E955" s="431"/>
      <c r="F955" s="431"/>
      <c r="G955" s="480"/>
      <c r="H955" s="436"/>
      <c r="I955" s="436"/>
      <c r="J955" s="436"/>
      <c r="K955" s="436"/>
      <c r="L955" s="436"/>
      <c r="M955" s="436"/>
      <c r="N955" s="436"/>
      <c r="O955" s="420"/>
      <c r="X955" s="11"/>
      <c r="Y955" s="11"/>
      <c r="Z955" s="11"/>
      <c r="AA955" s="11"/>
      <c r="AB955" s="11"/>
      <c r="AC955" s="11"/>
      <c r="AD955" s="11"/>
    </row>
    <row r="956" spans="1:30" s="3" customFormat="1" ht="15" customHeight="1">
      <c r="A956" s="474"/>
      <c r="B956" s="78" t="s">
        <v>133</v>
      </c>
      <c r="C956" s="447"/>
      <c r="D956" s="431"/>
      <c r="E956" s="431"/>
      <c r="F956" s="431"/>
      <c r="G956" s="480"/>
      <c r="H956" s="436"/>
      <c r="I956" s="436"/>
      <c r="J956" s="436"/>
      <c r="K956" s="436"/>
      <c r="L956" s="436"/>
      <c r="M956" s="436"/>
      <c r="N956" s="436"/>
      <c r="O956" s="420"/>
      <c r="X956" s="11"/>
      <c r="Y956" s="11"/>
      <c r="Z956" s="11"/>
      <c r="AA956" s="11"/>
      <c r="AB956" s="11"/>
      <c r="AC956" s="11"/>
      <c r="AD956" s="11"/>
    </row>
    <row r="957" spans="1:30" s="3" customFormat="1" ht="15" customHeight="1">
      <c r="A957" s="174">
        <v>387</v>
      </c>
      <c r="B957" s="95" t="s">
        <v>32</v>
      </c>
      <c r="C957" s="96" t="s">
        <v>22</v>
      </c>
      <c r="D957" s="97">
        <v>0.6</v>
      </c>
      <c r="E957" s="97"/>
      <c r="F957" s="97">
        <v>24.6</v>
      </c>
      <c r="G957" s="99" t="s">
        <v>95</v>
      </c>
      <c r="H957" s="99"/>
      <c r="I957" s="99">
        <v>2.6</v>
      </c>
      <c r="J957" s="99"/>
      <c r="K957" s="99"/>
      <c r="L957" s="99">
        <v>20</v>
      </c>
      <c r="M957" s="99">
        <v>20</v>
      </c>
      <c r="N957" s="99">
        <v>12</v>
      </c>
      <c r="O957" s="99">
        <v>0.12</v>
      </c>
      <c r="X957" s="11"/>
      <c r="Y957" s="11"/>
      <c r="Z957" s="11"/>
      <c r="AA957" s="11"/>
      <c r="AB957" s="11"/>
      <c r="AC957" s="11"/>
      <c r="AD957" s="11"/>
    </row>
    <row r="958" spans="1:30" s="3" customFormat="1" ht="15" customHeight="1">
      <c r="A958" s="268"/>
      <c r="B958" s="262" t="s">
        <v>59</v>
      </c>
      <c r="C958" s="48"/>
      <c r="D958" s="166">
        <f>SUM(D947:D957)</f>
        <v>5.369999999999999</v>
      </c>
      <c r="E958" s="166">
        <f aca="true" t="shared" si="50" ref="E958:O958">SUM(E947:E957)</f>
        <v>4.78</v>
      </c>
      <c r="F958" s="166">
        <f t="shared" si="50"/>
        <v>65.37</v>
      </c>
      <c r="G958" s="166">
        <f t="shared" si="50"/>
        <v>231</v>
      </c>
      <c r="H958" s="166">
        <f t="shared" si="50"/>
        <v>0.07</v>
      </c>
      <c r="I958" s="166">
        <f t="shared" si="50"/>
        <v>2.6</v>
      </c>
      <c r="J958" s="166">
        <f t="shared" si="50"/>
        <v>0.01</v>
      </c>
      <c r="K958" s="166">
        <f t="shared" si="50"/>
        <v>0</v>
      </c>
      <c r="L958" s="166">
        <f t="shared" si="50"/>
        <v>32.08</v>
      </c>
      <c r="M958" s="166">
        <f t="shared" si="50"/>
        <v>66.58</v>
      </c>
      <c r="N958" s="166">
        <f t="shared" si="50"/>
        <v>19.58</v>
      </c>
      <c r="O958" s="166">
        <f t="shared" si="50"/>
        <v>0.78</v>
      </c>
      <c r="X958" s="11"/>
      <c r="Y958" s="11"/>
      <c r="Z958" s="11"/>
      <c r="AA958" s="11"/>
      <c r="AB958" s="11"/>
      <c r="AC958" s="11"/>
      <c r="AD958" s="11"/>
    </row>
    <row r="959" spans="1:30" s="3" customFormat="1" ht="15" customHeight="1">
      <c r="A959" s="174"/>
      <c r="B959" s="201"/>
      <c r="C959" s="39"/>
      <c r="D959" s="40"/>
      <c r="E959" s="40"/>
      <c r="F959" s="40"/>
      <c r="G959" s="41"/>
      <c r="H959" s="37"/>
      <c r="I959" s="37"/>
      <c r="J959" s="37"/>
      <c r="K959" s="38"/>
      <c r="L959" s="37"/>
      <c r="M959" s="38"/>
      <c r="N959" s="37"/>
      <c r="O959" s="74"/>
      <c r="X959" s="11"/>
      <c r="Y959" s="11"/>
      <c r="Z959" s="11"/>
      <c r="AA959" s="11"/>
      <c r="AB959" s="11"/>
      <c r="AC959" s="11"/>
      <c r="AD959" s="11"/>
    </row>
    <row r="960" spans="1:30" s="3" customFormat="1" ht="15" customHeight="1">
      <c r="A960" s="174"/>
      <c r="B960" s="201" t="s">
        <v>30</v>
      </c>
      <c r="C960" s="39"/>
      <c r="D960" s="40">
        <f aca="true" t="shared" si="51" ref="D960:O960">SUM(D897,D943,D958)</f>
        <v>50.690000000000005</v>
      </c>
      <c r="E960" s="40">
        <f t="shared" si="51"/>
        <v>41.54</v>
      </c>
      <c r="F960" s="40">
        <f t="shared" si="51"/>
        <v>252.85000000000002</v>
      </c>
      <c r="G960" s="40">
        <f t="shared" si="51"/>
        <v>1170</v>
      </c>
      <c r="H960" s="40">
        <f t="shared" si="51"/>
        <v>0.7950000000000002</v>
      </c>
      <c r="I960" s="40">
        <f t="shared" si="51"/>
        <v>50.77</v>
      </c>
      <c r="J960" s="40">
        <f t="shared" si="51"/>
        <v>0.26</v>
      </c>
      <c r="K960" s="40">
        <f t="shared" si="51"/>
        <v>3.93</v>
      </c>
      <c r="L960" s="40">
        <f t="shared" si="51"/>
        <v>576.37</v>
      </c>
      <c r="M960" s="40">
        <f t="shared" si="51"/>
        <v>929.5300000000001</v>
      </c>
      <c r="N960" s="40">
        <f t="shared" si="51"/>
        <v>297.82</v>
      </c>
      <c r="O960" s="40">
        <f t="shared" si="51"/>
        <v>11.1</v>
      </c>
      <c r="X960" s="11"/>
      <c r="Y960" s="11"/>
      <c r="Z960" s="11"/>
      <c r="AA960" s="11"/>
      <c r="AB960" s="11"/>
      <c r="AC960" s="11"/>
      <c r="AD960" s="11"/>
    </row>
    <row r="961" spans="1:30" s="3" customFormat="1" ht="15" customHeight="1">
      <c r="A961" s="174"/>
      <c r="B961" s="104"/>
      <c r="C961" s="48"/>
      <c r="D961" s="49"/>
      <c r="E961" s="49"/>
      <c r="F961" s="49"/>
      <c r="G961" s="50"/>
      <c r="H961" s="57"/>
      <c r="I961" s="57"/>
      <c r="J961" s="57"/>
      <c r="K961" s="58"/>
      <c r="L961" s="57"/>
      <c r="M961" s="58"/>
      <c r="N961" s="57"/>
      <c r="O961" s="73"/>
      <c r="X961" s="11"/>
      <c r="Y961" s="11"/>
      <c r="Z961" s="11"/>
      <c r="AA961" s="11"/>
      <c r="AB961" s="11"/>
      <c r="AC961" s="11"/>
      <c r="AD961" s="11"/>
    </row>
    <row r="962" spans="1:30" s="3" customFormat="1" ht="15" customHeight="1">
      <c r="A962" s="134"/>
      <c r="B962" s="201" t="s">
        <v>163</v>
      </c>
      <c r="C962" s="43"/>
      <c r="D962" s="40">
        <f aca="true" t="shared" si="52" ref="D962:O962">SUM(D960,D875,D796,D726,D631,D552,D471,D386,D232,D304,D160,D77)</f>
        <v>767.0200000000001</v>
      </c>
      <c r="E962" s="40">
        <f t="shared" si="52"/>
        <v>743.2700000000001</v>
      </c>
      <c r="F962" s="40">
        <f t="shared" si="52"/>
        <v>3004.63</v>
      </c>
      <c r="G962" s="40">
        <f t="shared" si="52"/>
        <v>21738.25</v>
      </c>
      <c r="H962" s="40">
        <f t="shared" si="52"/>
        <v>40.81499999999999</v>
      </c>
      <c r="I962" s="40">
        <f t="shared" si="52"/>
        <v>900.4699999999997</v>
      </c>
      <c r="J962" s="40">
        <f t="shared" si="52"/>
        <v>10.019</v>
      </c>
      <c r="K962" s="40">
        <f t="shared" si="52"/>
        <v>82.93999999999998</v>
      </c>
      <c r="L962" s="40">
        <f t="shared" si="52"/>
        <v>7163.439999999999</v>
      </c>
      <c r="M962" s="40">
        <f t="shared" si="52"/>
        <v>11345.089999999998</v>
      </c>
      <c r="N962" s="40">
        <f t="shared" si="52"/>
        <v>3081.4799999999996</v>
      </c>
      <c r="O962" s="40">
        <f t="shared" si="52"/>
        <v>150.43</v>
      </c>
      <c r="X962" s="11"/>
      <c r="Y962" s="11"/>
      <c r="Z962" s="11"/>
      <c r="AA962" s="11"/>
      <c r="AB962" s="11"/>
      <c r="AC962" s="11"/>
      <c r="AD962" s="11"/>
    </row>
    <row r="963" spans="1:30" s="3" customFormat="1" ht="15" customHeight="1">
      <c r="A963" s="291"/>
      <c r="B963" s="202"/>
      <c r="C963" s="92"/>
      <c r="D963" s="93">
        <f>D962/12</f>
        <v>63.918333333333344</v>
      </c>
      <c r="E963" s="93">
        <f aca="true" t="shared" si="53" ref="E963:O963">E962/12</f>
        <v>61.93916666666667</v>
      </c>
      <c r="F963" s="93">
        <f t="shared" si="53"/>
        <v>250.38583333333335</v>
      </c>
      <c r="G963" s="93">
        <f t="shared" si="53"/>
        <v>1811.5208333333333</v>
      </c>
      <c r="H963" s="93">
        <f t="shared" si="53"/>
        <v>3.401249999999999</v>
      </c>
      <c r="I963" s="93">
        <f t="shared" si="53"/>
        <v>75.03916666666665</v>
      </c>
      <c r="J963" s="93">
        <f t="shared" si="53"/>
        <v>0.8349166666666666</v>
      </c>
      <c r="K963" s="93">
        <f t="shared" si="53"/>
        <v>6.911666666666665</v>
      </c>
      <c r="L963" s="93">
        <f t="shared" si="53"/>
        <v>596.9533333333333</v>
      </c>
      <c r="M963" s="93">
        <f t="shared" si="53"/>
        <v>945.4241666666666</v>
      </c>
      <c r="N963" s="93">
        <f t="shared" si="53"/>
        <v>256.78999999999996</v>
      </c>
      <c r="O963" s="93">
        <f t="shared" si="53"/>
        <v>12.535833333333334</v>
      </c>
      <c r="X963" s="11"/>
      <c r="Y963" s="11"/>
      <c r="Z963" s="11"/>
      <c r="AA963" s="11"/>
      <c r="AB963" s="11"/>
      <c r="AC963" s="11"/>
      <c r="AD963" s="11"/>
    </row>
    <row r="964" spans="1:30" s="3" customFormat="1" ht="15" customHeight="1">
      <c r="A964" s="310"/>
      <c r="B964" s="5"/>
      <c r="C964" s="5"/>
      <c r="D964" s="5"/>
      <c r="E964" s="5"/>
      <c r="F964" s="94"/>
      <c r="G964" s="5"/>
      <c r="H964" s="5"/>
      <c r="I964" s="5"/>
      <c r="J964" s="5"/>
      <c r="K964" s="5"/>
      <c r="L964" s="5"/>
      <c r="M964" s="5"/>
      <c r="N964" s="5"/>
      <c r="O964" s="5"/>
      <c r="X964" s="11"/>
      <c r="Y964" s="11"/>
      <c r="Z964" s="11"/>
      <c r="AA964" s="11"/>
      <c r="AB964" s="11"/>
      <c r="AC964" s="11"/>
      <c r="AD964" s="11"/>
    </row>
    <row r="965" spans="1:30" s="3" customFormat="1" ht="15" customHeight="1">
      <c r="A965" s="310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X965" s="11"/>
      <c r="Y965" s="11"/>
      <c r="Z965" s="11"/>
      <c r="AA965" s="11"/>
      <c r="AB965" s="11"/>
      <c r="AC965" s="11"/>
      <c r="AD965" s="11"/>
    </row>
    <row r="966" spans="1:30" s="3" customFormat="1" ht="15" customHeight="1">
      <c r="A966" s="310"/>
      <c r="B966" s="5"/>
      <c r="C966" s="5"/>
      <c r="D966" s="7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X966" s="11"/>
      <c r="Y966" s="11"/>
      <c r="Z966" s="11"/>
      <c r="AA966" s="11"/>
      <c r="AB966" s="11"/>
      <c r="AC966" s="11"/>
      <c r="AD966" s="11"/>
    </row>
    <row r="967" spans="1:30" s="3" customFormat="1" ht="15" customHeight="1">
      <c r="A967" s="310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X967" s="11"/>
      <c r="Y967" s="11"/>
      <c r="Z967" s="11"/>
      <c r="AA967" s="11"/>
      <c r="AB967" s="11"/>
      <c r="AC967" s="11"/>
      <c r="AD967" s="11"/>
    </row>
    <row r="968" spans="1:30" s="3" customFormat="1" ht="15" customHeight="1">
      <c r="A968" s="310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X968" s="11"/>
      <c r="Y968" s="11"/>
      <c r="Z968" s="11"/>
      <c r="AA968" s="11"/>
      <c r="AB968" s="11"/>
      <c r="AC968" s="11"/>
      <c r="AD968" s="11"/>
    </row>
    <row r="969" spans="1:30" s="70" customFormat="1" ht="15" customHeight="1">
      <c r="A969" s="310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Q969" s="3"/>
      <c r="R969" s="3"/>
      <c r="S969" s="3"/>
      <c r="T969" s="3"/>
      <c r="U969" s="3"/>
      <c r="V969" s="3"/>
      <c r="W969" s="3"/>
      <c r="X969" s="11"/>
      <c r="Y969" s="11"/>
      <c r="Z969" s="11"/>
      <c r="AA969" s="11"/>
      <c r="AB969" s="11"/>
      <c r="AC969" s="11"/>
      <c r="AD969" s="11"/>
    </row>
    <row r="970" spans="1:30" s="3" customFormat="1" ht="15" customHeight="1">
      <c r="A970" s="313"/>
      <c r="G970" s="5"/>
      <c r="H970" s="5"/>
      <c r="I970" s="5"/>
      <c r="J970" s="5"/>
      <c r="K970" s="5"/>
      <c r="L970" s="5"/>
      <c r="M970" s="5"/>
      <c r="N970" s="5"/>
      <c r="O970" s="5"/>
      <c r="X970" s="11"/>
      <c r="Y970" s="11"/>
      <c r="Z970" s="11"/>
      <c r="AA970" s="11"/>
      <c r="AB970" s="11"/>
      <c r="AC970" s="11"/>
      <c r="AD970" s="11"/>
    </row>
    <row r="971" spans="1:23" s="11" customFormat="1" ht="15" customHeight="1">
      <c r="A971" s="282"/>
      <c r="B971" s="186"/>
      <c r="C971" s="45"/>
      <c r="D971" s="177"/>
      <c r="E971" s="177"/>
      <c r="F971" s="177"/>
      <c r="G971" s="46"/>
      <c r="H971" s="47"/>
      <c r="I971" s="47"/>
      <c r="J971" s="47"/>
      <c r="K971" s="47"/>
      <c r="L971" s="47"/>
      <c r="M971" s="47"/>
      <c r="N971" s="47"/>
      <c r="O971" s="47"/>
      <c r="Q971" s="3"/>
      <c r="R971" s="3"/>
      <c r="S971" s="3"/>
      <c r="T971" s="3"/>
      <c r="U971" s="3"/>
      <c r="V971" s="3"/>
      <c r="W971" s="3"/>
    </row>
    <row r="972" spans="1:30" s="11" customFormat="1" ht="15" customHeight="1">
      <c r="A972" s="282"/>
      <c r="B972" s="186"/>
      <c r="C972" s="45"/>
      <c r="D972" s="177"/>
      <c r="E972" s="177"/>
      <c r="F972" s="177"/>
      <c r="G972" s="177"/>
      <c r="H972" s="177"/>
      <c r="I972" s="177"/>
      <c r="J972" s="177"/>
      <c r="K972" s="177"/>
      <c r="L972" s="177"/>
      <c r="M972" s="177"/>
      <c r="N972" s="177"/>
      <c r="O972" s="177"/>
      <c r="Q972" s="3"/>
      <c r="R972" s="3"/>
      <c r="S972" s="3"/>
      <c r="T972" s="3"/>
      <c r="U972" s="3"/>
      <c r="V972" s="3"/>
      <c r="W972" s="3"/>
      <c r="X972" s="64"/>
      <c r="Y972" s="64"/>
      <c r="Z972" s="64"/>
      <c r="AA972" s="64"/>
      <c r="AB972" s="64"/>
      <c r="AC972" s="64"/>
      <c r="AD972" s="64"/>
    </row>
    <row r="973" spans="1:30" s="11" customFormat="1" ht="15" customHeight="1">
      <c r="A973" s="282"/>
      <c r="B973" s="186"/>
      <c r="C973" s="45"/>
      <c r="D973" s="177"/>
      <c r="E973" s="177"/>
      <c r="F973" s="177"/>
      <c r="G973" s="177"/>
      <c r="H973" s="177"/>
      <c r="I973" s="177"/>
      <c r="J973" s="177"/>
      <c r="K973" s="177"/>
      <c r="L973" s="177"/>
      <c r="M973" s="177"/>
      <c r="N973" s="177"/>
      <c r="O973" s="177"/>
      <c r="Q973" s="3"/>
      <c r="R973" s="3"/>
      <c r="S973" s="3"/>
      <c r="T973" s="3"/>
      <c r="U973" s="3"/>
      <c r="V973" s="3"/>
      <c r="W973" s="3"/>
      <c r="X973" s="64"/>
      <c r="Y973" s="64"/>
      <c r="Z973" s="64"/>
      <c r="AA973" s="64"/>
      <c r="AB973" s="64"/>
      <c r="AC973" s="64"/>
      <c r="AD973" s="64"/>
    </row>
    <row r="974" spans="1:30" s="11" customFormat="1" ht="15" customHeight="1">
      <c r="A974" s="282"/>
      <c r="B974" s="186"/>
      <c r="C974" s="45"/>
      <c r="D974" s="177"/>
      <c r="E974" s="177"/>
      <c r="F974" s="177"/>
      <c r="G974" s="46"/>
      <c r="H974" s="47"/>
      <c r="I974" s="47"/>
      <c r="J974" s="47"/>
      <c r="K974" s="47"/>
      <c r="L974" s="47"/>
      <c r="M974" s="47"/>
      <c r="N974" s="47"/>
      <c r="O974" s="47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s="11" customFormat="1" ht="15" customHeight="1">
      <c r="A975" s="282"/>
      <c r="B975" s="186"/>
      <c r="C975" s="45"/>
      <c r="D975" s="177"/>
      <c r="E975" s="177"/>
      <c r="F975" s="177"/>
      <c r="G975" s="177"/>
      <c r="H975" s="177"/>
      <c r="I975" s="177"/>
      <c r="J975" s="177"/>
      <c r="K975" s="177"/>
      <c r="L975" s="177"/>
      <c r="M975" s="177"/>
      <c r="N975" s="177"/>
      <c r="O975" s="177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s="11" customFormat="1" ht="15" customHeight="1">
      <c r="A976" s="282"/>
      <c r="B976" s="186"/>
      <c r="C976" s="45"/>
      <c r="D976" s="177"/>
      <c r="E976" s="177"/>
      <c r="F976" s="177"/>
      <c r="G976" s="177"/>
      <c r="H976" s="177"/>
      <c r="I976" s="177"/>
      <c r="J976" s="177"/>
      <c r="K976" s="177"/>
      <c r="L976" s="177"/>
      <c r="M976" s="177"/>
      <c r="N976" s="177"/>
      <c r="O976" s="177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s="11" customFormat="1" ht="15" customHeight="1">
      <c r="A977" s="282"/>
      <c r="B977" s="186"/>
      <c r="C977" s="45"/>
      <c r="D977" s="177"/>
      <c r="E977" s="177"/>
      <c r="F977" s="177"/>
      <c r="G977" s="177"/>
      <c r="H977" s="177"/>
      <c r="I977" s="177"/>
      <c r="J977" s="177"/>
      <c r="K977" s="177"/>
      <c r="L977" s="177"/>
      <c r="M977" s="177"/>
      <c r="N977" s="177"/>
      <c r="O977" s="177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s="11" customFormat="1" ht="15" customHeight="1">
      <c r="A978" s="282"/>
      <c r="B978" s="186"/>
      <c r="C978" s="45"/>
      <c r="D978" s="177"/>
      <c r="E978" s="177"/>
      <c r="F978" s="177"/>
      <c r="G978" s="177"/>
      <c r="H978" s="177"/>
      <c r="I978" s="177"/>
      <c r="J978" s="177"/>
      <c r="K978" s="177"/>
      <c r="L978" s="177"/>
      <c r="M978" s="177"/>
      <c r="N978" s="177"/>
      <c r="O978" s="177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s="11" customFormat="1" ht="15" customHeight="1">
      <c r="A979" s="282"/>
      <c r="B979" s="186"/>
      <c r="C979" s="45"/>
      <c r="D979" s="177"/>
      <c r="E979" s="177"/>
      <c r="F979" s="177"/>
      <c r="G979" s="177"/>
      <c r="H979" s="177"/>
      <c r="I979" s="177"/>
      <c r="J979" s="177"/>
      <c r="K979" s="177"/>
      <c r="L979" s="177"/>
      <c r="M979" s="177"/>
      <c r="N979" s="177"/>
      <c r="O979" s="177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s="11" customFormat="1" ht="15" customHeight="1">
      <c r="A980" s="282"/>
      <c r="B980" s="186"/>
      <c r="C980" s="45"/>
      <c r="D980" s="177"/>
      <c r="E980" s="177"/>
      <c r="F980" s="177"/>
      <c r="G980" s="177"/>
      <c r="H980" s="177"/>
      <c r="I980" s="177"/>
      <c r="J980" s="177"/>
      <c r="K980" s="177"/>
      <c r="L980" s="177"/>
      <c r="M980" s="177"/>
      <c r="N980" s="177"/>
      <c r="O980" s="177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s="11" customFormat="1" ht="15" customHeight="1">
      <c r="A981" s="282"/>
      <c r="B981" s="186"/>
      <c r="C981" s="45"/>
      <c r="D981" s="177"/>
      <c r="E981" s="177"/>
      <c r="F981" s="177"/>
      <c r="G981" s="177"/>
      <c r="H981" s="177"/>
      <c r="I981" s="177"/>
      <c r="J981" s="177"/>
      <c r="K981" s="177"/>
      <c r="L981" s="177"/>
      <c r="M981" s="177"/>
      <c r="N981" s="177"/>
      <c r="O981" s="177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s="11" customFormat="1" ht="15" customHeight="1">
      <c r="A982" s="282"/>
      <c r="B982" s="186"/>
      <c r="C982" s="45"/>
      <c r="D982" s="177"/>
      <c r="E982" s="177"/>
      <c r="F982" s="177"/>
      <c r="G982" s="177"/>
      <c r="H982" s="177"/>
      <c r="I982" s="177"/>
      <c r="J982" s="177"/>
      <c r="K982" s="177"/>
      <c r="L982" s="177"/>
      <c r="M982" s="177"/>
      <c r="N982" s="177"/>
      <c r="O982" s="177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s="11" customFormat="1" ht="15" customHeight="1">
      <c r="A983" s="282"/>
      <c r="B983" s="186"/>
      <c r="C983" s="45"/>
      <c r="D983" s="177"/>
      <c r="E983" s="177"/>
      <c r="F983" s="177"/>
      <c r="G983" s="177"/>
      <c r="H983" s="177"/>
      <c r="I983" s="177"/>
      <c r="J983" s="177"/>
      <c r="K983" s="177"/>
      <c r="L983" s="177"/>
      <c r="M983" s="177"/>
      <c r="N983" s="177"/>
      <c r="O983" s="177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s="11" customFormat="1" ht="15" customHeight="1">
      <c r="A984" s="282"/>
      <c r="B984" s="186"/>
      <c r="C984" s="45"/>
      <c r="D984" s="177"/>
      <c r="E984" s="177"/>
      <c r="F984" s="177"/>
      <c r="G984" s="177"/>
      <c r="H984" s="177"/>
      <c r="I984" s="177"/>
      <c r="J984" s="177"/>
      <c r="K984" s="177"/>
      <c r="L984" s="177"/>
      <c r="M984" s="177"/>
      <c r="N984" s="177"/>
      <c r="O984" s="177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s="11" customFormat="1" ht="15" customHeight="1">
      <c r="A985" s="282"/>
      <c r="B985" s="186"/>
      <c r="C985" s="45"/>
      <c r="D985" s="177"/>
      <c r="E985" s="177"/>
      <c r="F985" s="177"/>
      <c r="G985" s="177"/>
      <c r="H985" s="177"/>
      <c r="I985" s="177"/>
      <c r="J985" s="177"/>
      <c r="K985" s="177"/>
      <c r="L985" s="177"/>
      <c r="M985" s="177"/>
      <c r="N985" s="177"/>
      <c r="O985" s="177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s="11" customFormat="1" ht="15" customHeight="1">
      <c r="A986" s="282"/>
      <c r="B986" s="186"/>
      <c r="C986" s="45"/>
      <c r="D986" s="177"/>
      <c r="E986" s="177"/>
      <c r="F986" s="177"/>
      <c r="G986" s="177"/>
      <c r="H986" s="177"/>
      <c r="I986" s="177"/>
      <c r="J986" s="177"/>
      <c r="K986" s="177"/>
      <c r="L986" s="177"/>
      <c r="M986" s="177"/>
      <c r="N986" s="177"/>
      <c r="O986" s="177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s="11" customFormat="1" ht="15" customHeight="1">
      <c r="A987" s="282"/>
      <c r="B987" s="186"/>
      <c r="C987" s="45"/>
      <c r="D987" s="177"/>
      <c r="E987" s="177"/>
      <c r="F987" s="177"/>
      <c r="G987" s="177"/>
      <c r="H987" s="177"/>
      <c r="I987" s="177"/>
      <c r="J987" s="177"/>
      <c r="K987" s="177"/>
      <c r="L987" s="177"/>
      <c r="M987" s="177"/>
      <c r="N987" s="177"/>
      <c r="O987" s="177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s="11" customFormat="1" ht="15" customHeight="1">
      <c r="A988" s="282"/>
      <c r="B988" s="186"/>
      <c r="C988" s="45"/>
      <c r="D988" s="177"/>
      <c r="E988" s="177"/>
      <c r="F988" s="177"/>
      <c r="G988" s="177"/>
      <c r="H988" s="177"/>
      <c r="I988" s="177"/>
      <c r="J988" s="177"/>
      <c r="K988" s="177"/>
      <c r="L988" s="177"/>
      <c r="M988" s="177"/>
      <c r="N988" s="177"/>
      <c r="O988" s="177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s="11" customFormat="1" ht="15" customHeight="1">
      <c r="A989" s="282"/>
      <c r="B989" s="186"/>
      <c r="C989" s="45"/>
      <c r="D989" s="177"/>
      <c r="E989" s="177"/>
      <c r="F989" s="177"/>
      <c r="G989" s="177"/>
      <c r="H989" s="177"/>
      <c r="I989" s="177"/>
      <c r="J989" s="177"/>
      <c r="K989" s="177"/>
      <c r="L989" s="177"/>
      <c r="M989" s="177"/>
      <c r="N989" s="177"/>
      <c r="O989" s="177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s="11" customFormat="1" ht="15" customHeight="1">
      <c r="A990" s="282"/>
      <c r="B990" s="186"/>
      <c r="C990" s="45"/>
      <c r="D990" s="177"/>
      <c r="E990" s="177"/>
      <c r="F990" s="177"/>
      <c r="G990" s="46"/>
      <c r="H990" s="47"/>
      <c r="I990" s="47"/>
      <c r="J990" s="47"/>
      <c r="K990" s="47"/>
      <c r="L990" s="47"/>
      <c r="M990" s="47"/>
      <c r="N990" s="47"/>
      <c r="O990" s="47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s="11" customFormat="1" ht="15" customHeight="1">
      <c r="A991" s="282"/>
      <c r="B991" s="186"/>
      <c r="C991" s="45"/>
      <c r="D991" s="177"/>
      <c r="E991" s="177"/>
      <c r="F991" s="177"/>
      <c r="G991" s="46"/>
      <c r="H991" s="47"/>
      <c r="I991" s="47"/>
      <c r="J991" s="47"/>
      <c r="K991" s="47"/>
      <c r="L991" s="47"/>
      <c r="M991" s="47"/>
      <c r="N991" s="47"/>
      <c r="O991" s="47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s="11" customFormat="1" ht="15" customHeight="1">
      <c r="A992" s="282"/>
      <c r="B992" s="186"/>
      <c r="C992" s="45"/>
      <c r="D992" s="177"/>
      <c r="E992" s="177"/>
      <c r="F992" s="177"/>
      <c r="G992" s="177"/>
      <c r="H992" s="177"/>
      <c r="I992" s="177"/>
      <c r="J992" s="177"/>
      <c r="K992" s="177"/>
      <c r="L992" s="177"/>
      <c r="M992" s="177"/>
      <c r="N992" s="177"/>
      <c r="O992" s="177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s="11" customFormat="1" ht="15" customHeight="1">
      <c r="A993" s="282"/>
      <c r="B993" s="186"/>
      <c r="C993" s="45"/>
      <c r="D993" s="177"/>
      <c r="E993" s="177"/>
      <c r="F993" s="177"/>
      <c r="G993" s="177"/>
      <c r="H993" s="177"/>
      <c r="I993" s="177"/>
      <c r="J993" s="177"/>
      <c r="K993" s="177"/>
      <c r="L993" s="177"/>
      <c r="M993" s="177"/>
      <c r="N993" s="177"/>
      <c r="O993" s="177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s="11" customFormat="1" ht="15" customHeight="1">
      <c r="A994" s="282"/>
      <c r="B994" s="186"/>
      <c r="C994" s="45"/>
      <c r="D994" s="177"/>
      <c r="E994" s="177"/>
      <c r="F994" s="177"/>
      <c r="G994" s="177"/>
      <c r="H994" s="177"/>
      <c r="I994" s="177"/>
      <c r="J994" s="177"/>
      <c r="K994" s="177"/>
      <c r="L994" s="177"/>
      <c r="M994" s="177"/>
      <c r="N994" s="177"/>
      <c r="O994" s="177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s="11" customFormat="1" ht="15" customHeight="1">
      <c r="A995" s="282"/>
      <c r="B995" s="186"/>
      <c r="C995" s="45"/>
      <c r="D995" s="177"/>
      <c r="E995" s="177"/>
      <c r="F995" s="177"/>
      <c r="G995" s="177"/>
      <c r="H995" s="177"/>
      <c r="I995" s="177"/>
      <c r="J995" s="177"/>
      <c r="K995" s="177"/>
      <c r="L995" s="177"/>
      <c r="M995" s="177"/>
      <c r="N995" s="177"/>
      <c r="O995" s="177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s="11" customFormat="1" ht="15" customHeight="1">
      <c r="A996" s="282"/>
      <c r="B996" s="186"/>
      <c r="C996" s="45"/>
      <c r="D996" s="177"/>
      <c r="E996" s="177"/>
      <c r="F996" s="177"/>
      <c r="G996" s="177"/>
      <c r="H996" s="177"/>
      <c r="I996" s="177"/>
      <c r="J996" s="177"/>
      <c r="K996" s="177"/>
      <c r="L996" s="177"/>
      <c r="M996" s="177"/>
      <c r="N996" s="177"/>
      <c r="O996" s="177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s="11" customFormat="1" ht="15" customHeight="1">
      <c r="A997" s="282"/>
      <c r="B997" s="186"/>
      <c r="C997" s="45"/>
      <c r="D997" s="177"/>
      <c r="E997" s="177"/>
      <c r="F997" s="177"/>
      <c r="G997" s="177"/>
      <c r="H997" s="177"/>
      <c r="I997" s="177"/>
      <c r="J997" s="177"/>
      <c r="K997" s="177"/>
      <c r="L997" s="177"/>
      <c r="M997" s="177"/>
      <c r="N997" s="177"/>
      <c r="O997" s="177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s="11" customFormat="1" ht="15" customHeight="1">
      <c r="A998" s="282"/>
      <c r="B998" s="186"/>
      <c r="C998" s="45"/>
      <c r="D998" s="177"/>
      <c r="E998" s="177"/>
      <c r="F998" s="177"/>
      <c r="G998" s="177"/>
      <c r="H998" s="177"/>
      <c r="I998" s="177"/>
      <c r="J998" s="177"/>
      <c r="K998" s="177"/>
      <c r="L998" s="177"/>
      <c r="M998" s="177"/>
      <c r="N998" s="177"/>
      <c r="O998" s="177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s="11" customFormat="1" ht="15" customHeight="1">
      <c r="A999" s="282"/>
      <c r="B999" s="186"/>
      <c r="C999" s="45"/>
      <c r="D999" s="177"/>
      <c r="E999" s="177"/>
      <c r="F999" s="177"/>
      <c r="G999" s="177"/>
      <c r="H999" s="177"/>
      <c r="I999" s="177"/>
      <c r="J999" s="177"/>
      <c r="K999" s="177"/>
      <c r="L999" s="177"/>
      <c r="M999" s="177"/>
      <c r="N999" s="177"/>
      <c r="O999" s="177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s="11" customFormat="1" ht="15" customHeight="1">
      <c r="A1000" s="282"/>
      <c r="B1000" s="186"/>
      <c r="C1000" s="45"/>
      <c r="D1000" s="177"/>
      <c r="E1000" s="177"/>
      <c r="F1000" s="177"/>
      <c r="G1000" s="177"/>
      <c r="H1000" s="177"/>
      <c r="I1000" s="177"/>
      <c r="J1000" s="177"/>
      <c r="K1000" s="177"/>
      <c r="L1000" s="177"/>
      <c r="M1000" s="177"/>
      <c r="N1000" s="177"/>
      <c r="O1000" s="177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s="11" customFormat="1" ht="15" customHeight="1">
      <c r="A1001" s="282"/>
      <c r="B1001" s="186"/>
      <c r="C1001" s="45"/>
      <c r="D1001" s="177"/>
      <c r="E1001" s="177"/>
      <c r="F1001" s="177"/>
      <c r="G1001" s="177"/>
      <c r="H1001" s="177"/>
      <c r="I1001" s="177"/>
      <c r="J1001" s="177"/>
      <c r="K1001" s="177"/>
      <c r="L1001" s="177"/>
      <c r="M1001" s="177"/>
      <c r="N1001" s="177"/>
      <c r="O1001" s="177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s="11" customFormat="1" ht="15" customHeight="1">
      <c r="A1002" s="282"/>
      <c r="B1002" s="186"/>
      <c r="C1002" s="45"/>
      <c r="D1002" s="177"/>
      <c r="E1002" s="177"/>
      <c r="F1002" s="177"/>
      <c r="G1002" s="177"/>
      <c r="H1002" s="177"/>
      <c r="I1002" s="177"/>
      <c r="J1002" s="177"/>
      <c r="K1002" s="177"/>
      <c r="L1002" s="177"/>
      <c r="M1002" s="177"/>
      <c r="N1002" s="177"/>
      <c r="O1002" s="177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  <row r="1003" spans="1:30" s="11" customFormat="1" ht="15" customHeight="1">
      <c r="A1003" s="282"/>
      <c r="B1003" s="186"/>
      <c r="C1003" s="45"/>
      <c r="D1003" s="177"/>
      <c r="E1003" s="177"/>
      <c r="F1003" s="177"/>
      <c r="G1003" s="177"/>
      <c r="H1003" s="177"/>
      <c r="I1003" s="177"/>
      <c r="J1003" s="177"/>
      <c r="K1003" s="177"/>
      <c r="L1003" s="177"/>
      <c r="M1003" s="177"/>
      <c r="N1003" s="177"/>
      <c r="O1003" s="177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</row>
    <row r="1004" spans="1:30" s="11" customFormat="1" ht="15" customHeight="1">
      <c r="A1004" s="282"/>
      <c r="B1004" s="186"/>
      <c r="C1004" s="45"/>
      <c r="D1004" s="177"/>
      <c r="E1004" s="177"/>
      <c r="F1004" s="177"/>
      <c r="G1004" s="177"/>
      <c r="H1004" s="177"/>
      <c r="I1004" s="177"/>
      <c r="J1004" s="177"/>
      <c r="K1004" s="177"/>
      <c r="L1004" s="177"/>
      <c r="M1004" s="177"/>
      <c r="N1004" s="177"/>
      <c r="O1004" s="177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</row>
    <row r="1005" spans="1:30" s="11" customFormat="1" ht="15" customHeight="1">
      <c r="A1005" s="282"/>
      <c r="B1005" s="186"/>
      <c r="C1005" s="45"/>
      <c r="D1005" s="177"/>
      <c r="E1005" s="177"/>
      <c r="F1005" s="177"/>
      <c r="G1005" s="177"/>
      <c r="H1005" s="177"/>
      <c r="I1005" s="177"/>
      <c r="J1005" s="177"/>
      <c r="K1005" s="177"/>
      <c r="L1005" s="177"/>
      <c r="M1005" s="177"/>
      <c r="N1005" s="177"/>
      <c r="O1005" s="177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</row>
    <row r="1006" spans="1:30" s="11" customFormat="1" ht="15" customHeight="1">
      <c r="A1006" s="282"/>
      <c r="B1006" s="186"/>
      <c r="C1006" s="45"/>
      <c r="D1006" s="177"/>
      <c r="E1006" s="177"/>
      <c r="F1006" s="177"/>
      <c r="G1006" s="177"/>
      <c r="H1006" s="177"/>
      <c r="I1006" s="177"/>
      <c r="J1006" s="177"/>
      <c r="K1006" s="177"/>
      <c r="L1006" s="177"/>
      <c r="M1006" s="177"/>
      <c r="N1006" s="177"/>
      <c r="O1006" s="177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</row>
    <row r="1007" spans="1:30" s="11" customFormat="1" ht="15" customHeight="1">
      <c r="A1007" s="282"/>
      <c r="B1007" s="186"/>
      <c r="C1007" s="45"/>
      <c r="D1007" s="177"/>
      <c r="E1007" s="177"/>
      <c r="F1007" s="177"/>
      <c r="G1007" s="177"/>
      <c r="H1007" s="177"/>
      <c r="I1007" s="177"/>
      <c r="J1007" s="177"/>
      <c r="K1007" s="177"/>
      <c r="L1007" s="177"/>
      <c r="M1007" s="177"/>
      <c r="N1007" s="177"/>
      <c r="O1007" s="177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</row>
    <row r="1008" spans="1:30" s="11" customFormat="1" ht="15" customHeight="1">
      <c r="A1008" s="282"/>
      <c r="B1008" s="186"/>
      <c r="C1008" s="45"/>
      <c r="D1008" s="177"/>
      <c r="E1008" s="177"/>
      <c r="F1008" s="177"/>
      <c r="G1008" s="177"/>
      <c r="H1008" s="177"/>
      <c r="I1008" s="177"/>
      <c r="J1008" s="177"/>
      <c r="K1008" s="177"/>
      <c r="L1008" s="177"/>
      <c r="M1008" s="177"/>
      <c r="N1008" s="177"/>
      <c r="O1008" s="177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</row>
    <row r="1009" spans="1:30" s="11" customFormat="1" ht="15" customHeight="1">
      <c r="A1009" s="282"/>
      <c r="B1009" s="186"/>
      <c r="C1009" s="45"/>
      <c r="D1009" s="177"/>
      <c r="E1009" s="177"/>
      <c r="F1009" s="177"/>
      <c r="G1009" s="177"/>
      <c r="H1009" s="177"/>
      <c r="I1009" s="177"/>
      <c r="J1009" s="177"/>
      <c r="K1009" s="177"/>
      <c r="L1009" s="177"/>
      <c r="M1009" s="177"/>
      <c r="N1009" s="177"/>
      <c r="O1009" s="177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</row>
    <row r="1010" spans="1:30" s="11" customFormat="1" ht="15" customHeight="1">
      <c r="A1010" s="282"/>
      <c r="B1010" s="186"/>
      <c r="C1010" s="45"/>
      <c r="D1010" s="177"/>
      <c r="E1010" s="177"/>
      <c r="F1010" s="177"/>
      <c r="G1010" s="177"/>
      <c r="H1010" s="177"/>
      <c r="I1010" s="177"/>
      <c r="J1010" s="177"/>
      <c r="K1010" s="177"/>
      <c r="L1010" s="177"/>
      <c r="M1010" s="177"/>
      <c r="N1010" s="177"/>
      <c r="O1010" s="177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</row>
    <row r="1011" spans="1:30" s="11" customFormat="1" ht="15" customHeight="1">
      <c r="A1011" s="282"/>
      <c r="B1011" s="186"/>
      <c r="C1011" s="45"/>
      <c r="D1011" s="177"/>
      <c r="E1011" s="177"/>
      <c r="F1011" s="177"/>
      <c r="G1011" s="177"/>
      <c r="H1011" s="177"/>
      <c r="I1011" s="177"/>
      <c r="J1011" s="177"/>
      <c r="K1011" s="177"/>
      <c r="L1011" s="177"/>
      <c r="M1011" s="177"/>
      <c r="N1011" s="177"/>
      <c r="O1011" s="177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</row>
    <row r="1012" spans="1:30" s="11" customFormat="1" ht="15" customHeight="1">
      <c r="A1012" s="282"/>
      <c r="B1012" s="186"/>
      <c r="C1012" s="45"/>
      <c r="D1012" s="177"/>
      <c r="E1012" s="177"/>
      <c r="F1012" s="177"/>
      <c r="G1012" s="177"/>
      <c r="H1012" s="177"/>
      <c r="I1012" s="177"/>
      <c r="J1012" s="177"/>
      <c r="K1012" s="177"/>
      <c r="L1012" s="177"/>
      <c r="M1012" s="177"/>
      <c r="N1012" s="177"/>
      <c r="O1012" s="177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</row>
    <row r="1013" spans="1:30" s="11" customFormat="1" ht="15" customHeight="1">
      <c r="A1013" s="282"/>
      <c r="B1013" s="186"/>
      <c r="C1013" s="45"/>
      <c r="D1013" s="177"/>
      <c r="E1013" s="177"/>
      <c r="F1013" s="177"/>
      <c r="G1013" s="177"/>
      <c r="H1013" s="177"/>
      <c r="I1013" s="177"/>
      <c r="J1013" s="177"/>
      <c r="K1013" s="177"/>
      <c r="L1013" s="177"/>
      <c r="M1013" s="177"/>
      <c r="N1013" s="177"/>
      <c r="O1013" s="177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</row>
    <row r="1014" spans="1:30" s="11" customFormat="1" ht="15" customHeight="1">
      <c r="A1014" s="282"/>
      <c r="B1014" s="186"/>
      <c r="C1014" s="45"/>
      <c r="D1014" s="177"/>
      <c r="E1014" s="177"/>
      <c r="F1014" s="177"/>
      <c r="G1014" s="177"/>
      <c r="H1014" s="177"/>
      <c r="I1014" s="177"/>
      <c r="J1014" s="177"/>
      <c r="K1014" s="177"/>
      <c r="L1014" s="177"/>
      <c r="M1014" s="177"/>
      <c r="N1014" s="177"/>
      <c r="O1014" s="177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</row>
    <row r="1015" spans="1:30" s="11" customFormat="1" ht="15" customHeight="1">
      <c r="A1015" s="282"/>
      <c r="B1015" s="186"/>
      <c r="C1015" s="45"/>
      <c r="D1015" s="177"/>
      <c r="E1015" s="177"/>
      <c r="F1015" s="177"/>
      <c r="G1015" s="177"/>
      <c r="H1015" s="177"/>
      <c r="I1015" s="177"/>
      <c r="J1015" s="177"/>
      <c r="K1015" s="177"/>
      <c r="L1015" s="177"/>
      <c r="M1015" s="177"/>
      <c r="N1015" s="177"/>
      <c r="O1015" s="177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</row>
    <row r="1016" spans="1:30" s="11" customFormat="1" ht="15" customHeight="1">
      <c r="A1016" s="282"/>
      <c r="B1016" s="186"/>
      <c r="C1016" s="45"/>
      <c r="D1016" s="177"/>
      <c r="E1016" s="177"/>
      <c r="F1016" s="177"/>
      <c r="G1016" s="177"/>
      <c r="H1016" s="177"/>
      <c r="I1016" s="177"/>
      <c r="J1016" s="177"/>
      <c r="K1016" s="177"/>
      <c r="L1016" s="177"/>
      <c r="M1016" s="177"/>
      <c r="N1016" s="177"/>
      <c r="O1016" s="177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</row>
    <row r="1017" spans="1:30" s="11" customFormat="1" ht="15" customHeight="1">
      <c r="A1017" s="282"/>
      <c r="B1017" s="186"/>
      <c r="C1017" s="45"/>
      <c r="D1017" s="177"/>
      <c r="E1017" s="177"/>
      <c r="F1017" s="177"/>
      <c r="G1017" s="177"/>
      <c r="H1017" s="177"/>
      <c r="I1017" s="177"/>
      <c r="J1017" s="177"/>
      <c r="K1017" s="177"/>
      <c r="L1017" s="177"/>
      <c r="M1017" s="177"/>
      <c r="N1017" s="177"/>
      <c r="O1017" s="177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</row>
    <row r="1018" spans="1:30" s="11" customFormat="1" ht="15" customHeight="1">
      <c r="A1018" s="282"/>
      <c r="B1018" s="186"/>
      <c r="C1018" s="45"/>
      <c r="D1018" s="177"/>
      <c r="E1018" s="177"/>
      <c r="F1018" s="177"/>
      <c r="G1018" s="177"/>
      <c r="H1018" s="177"/>
      <c r="I1018" s="177"/>
      <c r="J1018" s="177"/>
      <c r="K1018" s="177"/>
      <c r="L1018" s="177"/>
      <c r="M1018" s="177"/>
      <c r="N1018" s="177"/>
      <c r="O1018" s="177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</row>
    <row r="1019" spans="1:30" s="11" customFormat="1" ht="15" customHeight="1">
      <c r="A1019" s="282"/>
      <c r="B1019" s="186"/>
      <c r="C1019" s="45"/>
      <c r="D1019" s="177"/>
      <c r="E1019" s="177"/>
      <c r="F1019" s="177"/>
      <c r="G1019" s="177"/>
      <c r="H1019" s="177"/>
      <c r="I1019" s="177"/>
      <c r="J1019" s="177"/>
      <c r="K1019" s="177"/>
      <c r="L1019" s="177"/>
      <c r="M1019" s="177"/>
      <c r="N1019" s="177"/>
      <c r="O1019" s="177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</row>
    <row r="1020" spans="1:30" s="11" customFormat="1" ht="15" customHeight="1">
      <c r="A1020" s="282"/>
      <c r="B1020" s="186"/>
      <c r="C1020" s="45"/>
      <c r="D1020" s="177"/>
      <c r="E1020" s="177"/>
      <c r="F1020" s="177"/>
      <c r="G1020" s="177"/>
      <c r="H1020" s="177"/>
      <c r="I1020" s="177"/>
      <c r="J1020" s="177"/>
      <c r="K1020" s="177"/>
      <c r="L1020" s="177"/>
      <c r="M1020" s="177"/>
      <c r="N1020" s="177"/>
      <c r="O1020" s="177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</row>
    <row r="1021" spans="1:30" s="11" customFormat="1" ht="15" customHeight="1">
      <c r="A1021" s="282"/>
      <c r="B1021" s="186"/>
      <c r="C1021" s="45"/>
      <c r="D1021" s="177"/>
      <c r="E1021" s="177"/>
      <c r="F1021" s="177"/>
      <c r="G1021" s="177"/>
      <c r="H1021" s="177"/>
      <c r="I1021" s="177"/>
      <c r="J1021" s="177"/>
      <c r="K1021" s="177"/>
      <c r="L1021" s="177"/>
      <c r="M1021" s="177"/>
      <c r="N1021" s="177"/>
      <c r="O1021" s="177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</row>
    <row r="1022" spans="1:30" s="11" customFormat="1" ht="15" customHeight="1">
      <c r="A1022" s="282"/>
      <c r="B1022" s="186"/>
      <c r="C1022" s="45"/>
      <c r="D1022" s="177"/>
      <c r="E1022" s="177"/>
      <c r="F1022" s="177"/>
      <c r="G1022" s="177"/>
      <c r="H1022" s="177"/>
      <c r="I1022" s="177"/>
      <c r="J1022" s="177"/>
      <c r="K1022" s="177"/>
      <c r="L1022" s="177"/>
      <c r="M1022" s="177"/>
      <c r="N1022" s="177"/>
      <c r="O1022" s="177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</row>
    <row r="1023" spans="1:30" s="11" customFormat="1" ht="15" customHeight="1">
      <c r="A1023" s="282"/>
      <c r="B1023" s="186"/>
      <c r="C1023" s="45"/>
      <c r="D1023" s="177"/>
      <c r="E1023" s="177"/>
      <c r="F1023" s="177"/>
      <c r="G1023" s="177"/>
      <c r="H1023" s="177"/>
      <c r="I1023" s="177"/>
      <c r="J1023" s="177"/>
      <c r="K1023" s="177"/>
      <c r="L1023" s="177"/>
      <c r="M1023" s="177"/>
      <c r="N1023" s="177"/>
      <c r="O1023" s="177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</row>
    <row r="1024" spans="1:30" s="11" customFormat="1" ht="15" customHeight="1">
      <c r="A1024" s="282"/>
      <c r="B1024" s="186"/>
      <c r="C1024" s="45"/>
      <c r="D1024" s="177"/>
      <c r="E1024" s="177"/>
      <c r="F1024" s="177"/>
      <c r="G1024" s="177"/>
      <c r="H1024" s="177"/>
      <c r="I1024" s="177"/>
      <c r="J1024" s="177"/>
      <c r="K1024" s="177"/>
      <c r="L1024" s="177"/>
      <c r="M1024" s="177"/>
      <c r="N1024" s="177"/>
      <c r="O1024" s="177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</row>
    <row r="1025" spans="1:30" s="11" customFormat="1" ht="15" customHeight="1">
      <c r="A1025" s="282"/>
      <c r="B1025" s="186"/>
      <c r="C1025" s="45"/>
      <c r="D1025" s="177"/>
      <c r="E1025" s="177"/>
      <c r="F1025" s="177"/>
      <c r="G1025" s="177"/>
      <c r="H1025" s="177"/>
      <c r="I1025" s="177"/>
      <c r="J1025" s="177"/>
      <c r="K1025" s="177"/>
      <c r="L1025" s="177"/>
      <c r="M1025" s="177"/>
      <c r="N1025" s="177"/>
      <c r="O1025" s="177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</row>
    <row r="1026" spans="1:30" s="11" customFormat="1" ht="15" customHeight="1">
      <c r="A1026" s="282"/>
      <c r="B1026" s="186"/>
      <c r="C1026" s="45"/>
      <c r="D1026" s="177"/>
      <c r="E1026" s="177"/>
      <c r="F1026" s="177"/>
      <c r="G1026" s="177"/>
      <c r="H1026" s="177"/>
      <c r="I1026" s="177"/>
      <c r="J1026" s="177"/>
      <c r="K1026" s="177"/>
      <c r="L1026" s="177"/>
      <c r="M1026" s="177"/>
      <c r="N1026" s="177"/>
      <c r="O1026" s="177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</row>
    <row r="1027" spans="1:30" s="11" customFormat="1" ht="18" customHeight="1">
      <c r="A1027" s="282"/>
      <c r="B1027" s="186"/>
      <c r="C1027" s="45"/>
      <c r="D1027" s="177"/>
      <c r="E1027" s="177"/>
      <c r="F1027" s="177"/>
      <c r="G1027" s="177"/>
      <c r="H1027" s="177"/>
      <c r="I1027" s="177"/>
      <c r="J1027" s="177"/>
      <c r="K1027" s="177"/>
      <c r="L1027" s="177"/>
      <c r="M1027" s="177"/>
      <c r="N1027" s="177"/>
      <c r="O1027" s="177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</row>
    <row r="1028" spans="1:30" s="11" customFormat="1" ht="16.5" customHeight="1">
      <c r="A1028" s="282"/>
      <c r="B1028" s="186"/>
      <c r="C1028" s="45"/>
      <c r="D1028" s="177"/>
      <c r="E1028" s="177"/>
      <c r="F1028" s="177"/>
      <c r="G1028" s="177"/>
      <c r="H1028" s="177"/>
      <c r="I1028" s="177"/>
      <c r="J1028" s="177"/>
      <c r="K1028" s="177"/>
      <c r="L1028" s="177"/>
      <c r="M1028" s="177"/>
      <c r="N1028" s="177"/>
      <c r="O1028" s="177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</row>
    <row r="1029" spans="1:30" s="11" customFormat="1" ht="16.5" customHeight="1">
      <c r="A1029" s="282"/>
      <c r="B1029" s="186"/>
      <c r="C1029" s="45"/>
      <c r="D1029" s="177"/>
      <c r="E1029" s="177"/>
      <c r="F1029" s="177"/>
      <c r="G1029" s="46"/>
      <c r="H1029" s="47"/>
      <c r="I1029" s="47"/>
      <c r="J1029" s="47"/>
      <c r="K1029" s="47"/>
      <c r="L1029" s="47"/>
      <c r="M1029" s="47"/>
      <c r="N1029" s="47"/>
      <c r="O1029" s="47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</row>
    <row r="1030" spans="1:30" s="64" customFormat="1" ht="16.5" customHeight="1">
      <c r="A1030" s="282"/>
      <c r="B1030" s="186"/>
      <c r="C1030" s="45"/>
      <c r="D1030" s="177"/>
      <c r="E1030" s="177"/>
      <c r="F1030" s="177"/>
      <c r="G1030" s="46"/>
      <c r="H1030" s="47"/>
      <c r="I1030" s="47"/>
      <c r="J1030" s="47"/>
      <c r="K1030" s="47"/>
      <c r="L1030" s="47"/>
      <c r="M1030" s="47"/>
      <c r="N1030" s="47"/>
      <c r="O1030" s="47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</row>
    <row r="1031" spans="1:30" s="64" customFormat="1" ht="16.5" customHeight="1">
      <c r="A1031" s="282"/>
      <c r="B1031" s="186"/>
      <c r="C1031" s="45"/>
      <c r="D1031" s="177"/>
      <c r="E1031" s="177"/>
      <c r="F1031" s="177"/>
      <c r="G1031" s="177"/>
      <c r="H1031" s="177"/>
      <c r="I1031" s="177"/>
      <c r="J1031" s="177"/>
      <c r="K1031" s="177"/>
      <c r="L1031" s="177"/>
      <c r="M1031" s="177"/>
      <c r="N1031" s="177"/>
      <c r="O1031" s="177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</row>
    <row r="1032" spans="1:15" s="3" customFormat="1" ht="15.75" customHeight="1">
      <c r="A1032" s="332"/>
      <c r="B1032" s="309"/>
      <c r="C1032" s="309"/>
      <c r="D1032" s="309"/>
      <c r="E1032" s="309"/>
      <c r="F1032" s="309"/>
      <c r="G1032" s="309"/>
      <c r="H1032" s="309"/>
      <c r="I1032" s="309"/>
      <c r="J1032" s="309"/>
      <c r="K1032" s="309"/>
      <c r="L1032" s="309"/>
      <c r="M1032" s="309"/>
      <c r="N1032" s="309"/>
      <c r="O1032" s="309"/>
    </row>
    <row r="1033" spans="1:15" s="3" customFormat="1" ht="19.5" customHeight="1">
      <c r="A1033" s="282"/>
      <c r="B1033" s="186"/>
      <c r="C1033" s="45"/>
      <c r="D1033" s="177"/>
      <c r="E1033" s="177"/>
      <c r="F1033" s="177"/>
      <c r="G1033" s="177"/>
      <c r="H1033" s="177"/>
      <c r="I1033" s="177"/>
      <c r="J1033" s="177"/>
      <c r="K1033" s="177"/>
      <c r="L1033" s="177"/>
      <c r="M1033" s="177"/>
      <c r="N1033" s="177"/>
      <c r="O1033" s="177"/>
    </row>
    <row r="1034" spans="1:15" s="3" customFormat="1" ht="19.5" customHeight="1">
      <c r="A1034" s="282"/>
      <c r="B1034" s="186"/>
      <c r="C1034" s="45"/>
      <c r="D1034" s="177"/>
      <c r="E1034" s="177"/>
      <c r="F1034" s="177"/>
      <c r="G1034" s="177"/>
      <c r="H1034" s="177"/>
      <c r="I1034" s="177"/>
      <c r="J1034" s="177"/>
      <c r="K1034" s="177"/>
      <c r="L1034" s="177"/>
      <c r="M1034" s="177"/>
      <c r="N1034" s="177"/>
      <c r="O1034" s="177"/>
    </row>
    <row r="1035" spans="1:15" s="3" customFormat="1" ht="15.75" customHeight="1">
      <c r="A1035" s="282"/>
      <c r="B1035" s="186"/>
      <c r="C1035" s="45"/>
      <c r="D1035" s="177"/>
      <c r="E1035" s="177"/>
      <c r="F1035" s="177"/>
      <c r="G1035" s="177"/>
      <c r="H1035" s="177"/>
      <c r="I1035" s="177"/>
      <c r="J1035" s="177"/>
      <c r="K1035" s="177"/>
      <c r="L1035" s="177"/>
      <c r="M1035" s="177"/>
      <c r="N1035" s="177"/>
      <c r="O1035" s="177"/>
    </row>
    <row r="1036" spans="1:15" s="3" customFormat="1" ht="15" customHeight="1">
      <c r="A1036" s="282"/>
      <c r="B1036" s="186"/>
      <c r="C1036" s="45"/>
      <c r="D1036" s="177"/>
      <c r="E1036" s="177"/>
      <c r="F1036" s="177"/>
      <c r="G1036" s="177"/>
      <c r="H1036" s="177"/>
      <c r="I1036" s="177"/>
      <c r="J1036" s="177"/>
      <c r="K1036" s="177"/>
      <c r="L1036" s="177"/>
      <c r="M1036" s="177"/>
      <c r="N1036" s="177"/>
      <c r="O1036" s="177"/>
    </row>
    <row r="1037" spans="1:15" s="3" customFormat="1" ht="18.75" customHeight="1">
      <c r="A1037" s="333"/>
      <c r="B1037" s="334"/>
      <c r="C1037" s="335"/>
      <c r="D1037" s="335"/>
      <c r="E1037" s="335"/>
      <c r="F1037" s="335"/>
      <c r="G1037" s="335"/>
      <c r="H1037" s="335"/>
      <c r="I1037" s="335"/>
      <c r="J1037" s="335"/>
      <c r="K1037" s="335"/>
      <c r="L1037" s="335"/>
      <c r="M1037" s="335"/>
      <c r="N1037" s="335"/>
      <c r="O1037" s="335"/>
    </row>
    <row r="1038" spans="1:15" s="3" customFormat="1" ht="15" customHeight="1">
      <c r="A1038" s="333"/>
      <c r="B1038" s="334"/>
      <c r="C1038" s="336"/>
      <c r="D1038" s="337"/>
      <c r="E1038" s="337"/>
      <c r="F1038" s="337"/>
      <c r="G1038" s="337"/>
      <c r="H1038" s="337"/>
      <c r="I1038" s="337"/>
      <c r="J1038" s="337"/>
      <c r="K1038" s="337"/>
      <c r="L1038" s="337"/>
      <c r="M1038" s="337"/>
      <c r="N1038" s="337"/>
      <c r="O1038" s="337"/>
    </row>
    <row r="1039" spans="1:15" s="3" customFormat="1" ht="15" customHeight="1">
      <c r="A1039" s="333"/>
      <c r="B1039" s="334"/>
      <c r="C1039" s="336"/>
      <c r="D1039" s="337"/>
      <c r="E1039" s="337"/>
      <c r="F1039" s="337"/>
      <c r="G1039" s="337"/>
      <c r="H1039" s="337"/>
      <c r="I1039" s="337"/>
      <c r="J1039" s="337"/>
      <c r="K1039" s="337"/>
      <c r="L1039" s="337"/>
      <c r="M1039" s="337"/>
      <c r="N1039" s="337"/>
      <c r="O1039" s="337"/>
    </row>
    <row r="1040" spans="1:15" s="3" customFormat="1" ht="15" customHeight="1">
      <c r="A1040" s="333"/>
      <c r="B1040" s="334"/>
      <c r="C1040" s="336"/>
      <c r="D1040" s="337"/>
      <c r="E1040" s="337"/>
      <c r="F1040" s="337"/>
      <c r="G1040" s="337"/>
      <c r="H1040" s="337"/>
      <c r="I1040" s="337"/>
      <c r="J1040" s="337"/>
      <c r="K1040" s="337"/>
      <c r="L1040" s="337"/>
      <c r="M1040" s="337"/>
      <c r="N1040" s="337"/>
      <c r="O1040" s="337"/>
    </row>
    <row r="1041" spans="1:15" s="3" customFormat="1" ht="15" customHeight="1">
      <c r="A1041" s="333"/>
      <c r="B1041" s="186"/>
      <c r="C1041" s="336"/>
      <c r="D1041" s="337"/>
      <c r="E1041" s="337"/>
      <c r="F1041" s="337"/>
      <c r="G1041" s="337"/>
      <c r="H1041" s="337"/>
      <c r="I1041" s="337"/>
      <c r="J1041" s="337"/>
      <c r="K1041" s="337"/>
      <c r="L1041" s="337"/>
      <c r="M1041" s="337"/>
      <c r="N1041" s="337"/>
      <c r="O1041" s="337"/>
    </row>
    <row r="1042" spans="1:15" s="3" customFormat="1" ht="15" customHeight="1">
      <c r="A1042" s="333"/>
      <c r="B1042" s="186"/>
      <c r="C1042" s="336"/>
      <c r="D1042" s="337"/>
      <c r="E1042" s="337"/>
      <c r="F1042" s="337"/>
      <c r="G1042" s="337"/>
      <c r="H1042" s="337"/>
      <c r="I1042" s="337"/>
      <c r="J1042" s="337"/>
      <c r="K1042" s="337"/>
      <c r="L1042" s="337"/>
      <c r="M1042" s="337"/>
      <c r="N1042" s="337"/>
      <c r="O1042" s="337"/>
    </row>
    <row r="1043" spans="1:15" s="3" customFormat="1" ht="15" customHeight="1">
      <c r="A1043" s="333"/>
      <c r="B1043" s="186"/>
      <c r="C1043" s="336"/>
      <c r="D1043" s="337"/>
      <c r="E1043" s="337"/>
      <c r="F1043" s="337"/>
      <c r="G1043" s="337"/>
      <c r="H1043" s="337"/>
      <c r="I1043" s="337"/>
      <c r="J1043" s="337"/>
      <c r="K1043" s="337"/>
      <c r="L1043" s="337"/>
      <c r="M1043" s="337"/>
      <c r="N1043" s="337"/>
      <c r="O1043" s="337"/>
    </row>
    <row r="1044" spans="1:15" s="3" customFormat="1" ht="15" customHeight="1">
      <c r="A1044" s="333"/>
      <c r="B1044" s="186"/>
      <c r="C1044" s="336"/>
      <c r="D1044" s="337"/>
      <c r="E1044" s="337"/>
      <c r="F1044" s="337"/>
      <c r="G1044" s="337"/>
      <c r="H1044" s="337"/>
      <c r="I1044" s="337"/>
      <c r="J1044" s="337"/>
      <c r="K1044" s="337"/>
      <c r="L1044" s="337"/>
      <c r="M1044" s="337"/>
      <c r="N1044" s="337"/>
      <c r="O1044" s="337"/>
    </row>
    <row r="1045" spans="1:15" s="3" customFormat="1" ht="15" customHeight="1">
      <c r="A1045" s="282"/>
      <c r="B1045" s="186"/>
      <c r="C1045" s="336"/>
      <c r="D1045" s="337"/>
      <c r="E1045" s="337"/>
      <c r="F1045" s="337"/>
      <c r="G1045" s="337"/>
      <c r="H1045" s="337"/>
      <c r="I1045" s="337"/>
      <c r="J1045" s="337"/>
      <c r="K1045" s="337"/>
      <c r="L1045" s="337"/>
      <c r="M1045" s="337"/>
      <c r="N1045" s="337"/>
      <c r="O1045" s="337"/>
    </row>
    <row r="1046" spans="1:15" s="3" customFormat="1" ht="15" customHeight="1">
      <c r="A1046" s="282"/>
      <c r="B1046" s="186"/>
      <c r="C1046" s="45"/>
      <c r="D1046" s="177"/>
      <c r="E1046" s="177"/>
      <c r="F1046" s="177"/>
      <c r="G1046" s="177"/>
      <c r="H1046" s="177"/>
      <c r="I1046" s="177"/>
      <c r="J1046" s="177"/>
      <c r="K1046" s="177"/>
      <c r="L1046" s="177"/>
      <c r="M1046" s="177"/>
      <c r="N1046" s="177"/>
      <c r="O1046" s="177"/>
    </row>
    <row r="1047" spans="1:15" s="3" customFormat="1" ht="15" customHeight="1">
      <c r="A1047" s="282"/>
      <c r="B1047" s="186"/>
      <c r="C1047" s="45"/>
      <c r="D1047" s="177"/>
      <c r="E1047" s="177"/>
      <c r="F1047" s="177"/>
      <c r="G1047" s="177"/>
      <c r="H1047" s="177"/>
      <c r="I1047" s="177"/>
      <c r="J1047" s="177"/>
      <c r="K1047" s="177"/>
      <c r="L1047" s="177"/>
      <c r="M1047" s="177"/>
      <c r="N1047" s="177"/>
      <c r="O1047" s="177"/>
    </row>
    <row r="1048" spans="1:23" s="3" customFormat="1" ht="15" customHeight="1">
      <c r="A1048" s="282"/>
      <c r="B1048" s="186"/>
      <c r="C1048" s="45"/>
      <c r="D1048" s="177"/>
      <c r="E1048" s="177"/>
      <c r="F1048" s="177"/>
      <c r="G1048" s="177"/>
      <c r="H1048" s="177"/>
      <c r="I1048" s="177"/>
      <c r="J1048" s="177"/>
      <c r="K1048" s="177"/>
      <c r="L1048" s="177"/>
      <c r="M1048" s="177"/>
      <c r="N1048" s="177"/>
      <c r="O1048" s="177"/>
      <c r="Q1048"/>
      <c r="R1048"/>
      <c r="T1048"/>
      <c r="U1048"/>
      <c r="V1048"/>
      <c r="W1048"/>
    </row>
    <row r="1049" spans="1:23" s="3" customFormat="1" ht="15" customHeight="1">
      <c r="A1049" s="282"/>
      <c r="B1049" s="186"/>
      <c r="C1049" s="45"/>
      <c r="D1049" s="177"/>
      <c r="E1049" s="177"/>
      <c r="F1049" s="177"/>
      <c r="G1049" s="177"/>
      <c r="H1049" s="177"/>
      <c r="I1049" s="177"/>
      <c r="J1049" s="177"/>
      <c r="K1049" s="177"/>
      <c r="L1049" s="177"/>
      <c r="M1049" s="177"/>
      <c r="N1049" s="177"/>
      <c r="O1049" s="177"/>
      <c r="Q1049"/>
      <c r="R1049"/>
      <c r="T1049"/>
      <c r="U1049"/>
      <c r="V1049"/>
      <c r="W1049"/>
    </row>
    <row r="1050" spans="1:23" s="3" customFormat="1" ht="15" customHeight="1">
      <c r="A1050" s="282"/>
      <c r="B1050" s="186"/>
      <c r="C1050" s="45"/>
      <c r="D1050" s="177"/>
      <c r="E1050" s="177"/>
      <c r="F1050" s="177"/>
      <c r="G1050" s="46"/>
      <c r="H1050" s="47"/>
      <c r="I1050" s="47"/>
      <c r="J1050" s="47"/>
      <c r="K1050" s="47"/>
      <c r="L1050" s="47"/>
      <c r="M1050" s="47"/>
      <c r="N1050" s="47"/>
      <c r="O1050" s="47"/>
      <c r="Q1050"/>
      <c r="R1050"/>
      <c r="T1050"/>
      <c r="U1050"/>
      <c r="V1050"/>
      <c r="W1050"/>
    </row>
    <row r="1051" spans="1:23" s="3" customFormat="1" ht="15" customHeight="1">
      <c r="A1051" s="282"/>
      <c r="B1051" s="186"/>
      <c r="C1051" s="45"/>
      <c r="D1051" s="177"/>
      <c r="E1051" s="177"/>
      <c r="F1051" s="177"/>
      <c r="G1051" s="177"/>
      <c r="H1051" s="177"/>
      <c r="I1051" s="177"/>
      <c r="J1051" s="177"/>
      <c r="K1051" s="177"/>
      <c r="L1051" s="177"/>
      <c r="M1051" s="177"/>
      <c r="N1051" s="177"/>
      <c r="O1051" s="177"/>
      <c r="Q1051"/>
      <c r="R1051"/>
      <c r="T1051"/>
      <c r="U1051"/>
      <c r="V1051"/>
      <c r="W1051"/>
    </row>
    <row r="1052" spans="1:23" s="3" customFormat="1" ht="15" customHeight="1">
      <c r="A1052" s="282"/>
      <c r="B1052" s="186"/>
      <c r="C1052" s="45"/>
      <c r="D1052" s="177"/>
      <c r="E1052" s="177"/>
      <c r="F1052" s="177"/>
      <c r="G1052" s="177"/>
      <c r="H1052" s="177"/>
      <c r="I1052" s="177"/>
      <c r="J1052" s="177"/>
      <c r="K1052" s="177"/>
      <c r="L1052" s="177"/>
      <c r="M1052" s="177"/>
      <c r="N1052" s="177"/>
      <c r="O1052" s="177"/>
      <c r="Q1052"/>
      <c r="R1052"/>
      <c r="T1052"/>
      <c r="U1052"/>
      <c r="V1052"/>
      <c r="W1052"/>
    </row>
    <row r="1053" spans="1:23" s="3" customFormat="1" ht="15" customHeight="1">
      <c r="A1053" s="282"/>
      <c r="B1053" s="186"/>
      <c r="C1053" s="45"/>
      <c r="D1053" s="177"/>
      <c r="E1053" s="177"/>
      <c r="F1053" s="177"/>
      <c r="G1053" s="177"/>
      <c r="H1053" s="177"/>
      <c r="I1053" s="177"/>
      <c r="J1053" s="177"/>
      <c r="K1053" s="177"/>
      <c r="L1053" s="177"/>
      <c r="M1053" s="177"/>
      <c r="N1053" s="177"/>
      <c r="O1053" s="177"/>
      <c r="Q1053"/>
      <c r="R1053"/>
      <c r="S1053"/>
      <c r="T1053"/>
      <c r="U1053"/>
      <c r="V1053"/>
      <c r="W1053"/>
    </row>
    <row r="1054" spans="1:23" s="3" customFormat="1" ht="15" customHeight="1">
      <c r="A1054" s="282"/>
      <c r="B1054" s="186"/>
      <c r="C1054" s="45"/>
      <c r="D1054" s="177"/>
      <c r="E1054" s="177"/>
      <c r="F1054" s="177"/>
      <c r="G1054" s="177"/>
      <c r="H1054" s="177"/>
      <c r="I1054" s="177"/>
      <c r="J1054" s="177"/>
      <c r="K1054" s="177"/>
      <c r="L1054" s="177"/>
      <c r="M1054" s="177"/>
      <c r="N1054" s="177"/>
      <c r="O1054" s="177"/>
      <c r="Q1054"/>
      <c r="R1054"/>
      <c r="S1054"/>
      <c r="T1054"/>
      <c r="U1054"/>
      <c r="V1054"/>
      <c r="W1054"/>
    </row>
    <row r="1055" spans="1:23" s="3" customFormat="1" ht="15" customHeight="1">
      <c r="A1055" s="282"/>
      <c r="B1055" s="186"/>
      <c r="C1055" s="45"/>
      <c r="D1055" s="177"/>
      <c r="E1055" s="177"/>
      <c r="F1055" s="177"/>
      <c r="G1055" s="177"/>
      <c r="H1055" s="177"/>
      <c r="I1055" s="177"/>
      <c r="J1055" s="177"/>
      <c r="K1055" s="177"/>
      <c r="L1055" s="177"/>
      <c r="M1055" s="177"/>
      <c r="N1055" s="177"/>
      <c r="O1055" s="177"/>
      <c r="Q1055"/>
      <c r="R1055"/>
      <c r="S1055"/>
      <c r="T1055"/>
      <c r="U1055"/>
      <c r="V1055"/>
      <c r="W1055"/>
    </row>
    <row r="1056" spans="1:23" s="3" customFormat="1" ht="15" customHeight="1">
      <c r="A1056" s="282"/>
      <c r="B1056" s="186"/>
      <c r="C1056" s="45"/>
      <c r="D1056" s="177"/>
      <c r="E1056" s="177"/>
      <c r="F1056" s="177"/>
      <c r="G1056" s="177"/>
      <c r="H1056" s="177"/>
      <c r="I1056" s="177"/>
      <c r="J1056" s="177"/>
      <c r="K1056" s="177"/>
      <c r="L1056" s="177"/>
      <c r="M1056" s="177"/>
      <c r="N1056" s="177"/>
      <c r="O1056" s="177"/>
      <c r="Q1056"/>
      <c r="R1056"/>
      <c r="S1056"/>
      <c r="T1056"/>
      <c r="U1056"/>
      <c r="V1056"/>
      <c r="W1056"/>
    </row>
    <row r="1057" spans="1:23" s="3" customFormat="1" ht="15" customHeight="1">
      <c r="A1057" s="282"/>
      <c r="B1057" s="186"/>
      <c r="C1057" s="45"/>
      <c r="D1057" s="177"/>
      <c r="E1057" s="177"/>
      <c r="F1057" s="177"/>
      <c r="G1057" s="177"/>
      <c r="H1057" s="177"/>
      <c r="I1057" s="177"/>
      <c r="J1057" s="177"/>
      <c r="K1057" s="177"/>
      <c r="L1057" s="177"/>
      <c r="M1057" s="177"/>
      <c r="N1057" s="177"/>
      <c r="O1057" s="177"/>
      <c r="Q1057"/>
      <c r="R1057"/>
      <c r="S1057"/>
      <c r="T1057"/>
      <c r="U1057"/>
      <c r="V1057"/>
      <c r="W1057"/>
    </row>
    <row r="1058" spans="1:23" s="3" customFormat="1" ht="15" customHeight="1">
      <c r="A1058" s="282"/>
      <c r="B1058" s="186"/>
      <c r="C1058" s="45"/>
      <c r="D1058" s="177"/>
      <c r="E1058" s="177"/>
      <c r="F1058" s="177"/>
      <c r="G1058" s="177"/>
      <c r="H1058" s="177"/>
      <c r="I1058" s="177"/>
      <c r="J1058" s="177"/>
      <c r="K1058" s="177"/>
      <c r="L1058" s="177"/>
      <c r="M1058" s="177"/>
      <c r="N1058" s="177"/>
      <c r="O1058" s="177"/>
      <c r="Q1058"/>
      <c r="R1058"/>
      <c r="S1058"/>
      <c r="T1058"/>
      <c r="U1058"/>
      <c r="V1058"/>
      <c r="W1058"/>
    </row>
    <row r="1059" spans="1:23" s="3" customFormat="1" ht="15" customHeight="1">
      <c r="A1059" s="282"/>
      <c r="B1059" s="186"/>
      <c r="C1059" s="45"/>
      <c r="D1059" s="177"/>
      <c r="E1059" s="177"/>
      <c r="F1059" s="177"/>
      <c r="G1059" s="177"/>
      <c r="H1059" s="177"/>
      <c r="I1059" s="177"/>
      <c r="J1059" s="177"/>
      <c r="K1059" s="177"/>
      <c r="L1059" s="177"/>
      <c r="M1059" s="177"/>
      <c r="N1059" s="177"/>
      <c r="O1059" s="177"/>
      <c r="Q1059"/>
      <c r="R1059"/>
      <c r="S1059"/>
      <c r="T1059"/>
      <c r="U1059"/>
      <c r="V1059"/>
      <c r="W1059"/>
    </row>
    <row r="1060" spans="1:23" s="3" customFormat="1" ht="15" customHeight="1">
      <c r="A1060" s="282"/>
      <c r="B1060" s="186"/>
      <c r="C1060" s="45"/>
      <c r="D1060" s="177"/>
      <c r="E1060" s="177"/>
      <c r="F1060" s="177"/>
      <c r="G1060" s="177"/>
      <c r="H1060" s="177"/>
      <c r="I1060" s="177"/>
      <c r="J1060" s="177"/>
      <c r="K1060" s="177"/>
      <c r="L1060" s="177"/>
      <c r="M1060" s="177"/>
      <c r="N1060" s="177"/>
      <c r="O1060" s="177"/>
      <c r="Q1060"/>
      <c r="R1060"/>
      <c r="S1060"/>
      <c r="T1060"/>
      <c r="U1060"/>
      <c r="V1060"/>
      <c r="W1060"/>
    </row>
    <row r="1061" spans="1:23" s="3" customFormat="1" ht="15" customHeight="1">
      <c r="A1061" s="282"/>
      <c r="B1061" s="186"/>
      <c r="C1061" s="45"/>
      <c r="D1061" s="177"/>
      <c r="E1061" s="177"/>
      <c r="F1061" s="177"/>
      <c r="G1061" s="177"/>
      <c r="H1061" s="177"/>
      <c r="I1061" s="177"/>
      <c r="J1061" s="177"/>
      <c r="K1061" s="177"/>
      <c r="L1061" s="177"/>
      <c r="M1061" s="177"/>
      <c r="N1061" s="177"/>
      <c r="O1061" s="177"/>
      <c r="Q1061"/>
      <c r="R1061"/>
      <c r="S1061"/>
      <c r="T1061"/>
      <c r="U1061"/>
      <c r="V1061"/>
      <c r="W1061"/>
    </row>
    <row r="1062" spans="1:23" s="3" customFormat="1" ht="15" customHeight="1">
      <c r="A1062" s="282"/>
      <c r="B1062" s="186"/>
      <c r="C1062" s="45"/>
      <c r="D1062" s="177"/>
      <c r="E1062" s="177"/>
      <c r="F1062" s="177"/>
      <c r="G1062" s="177"/>
      <c r="H1062" s="177"/>
      <c r="I1062" s="177"/>
      <c r="J1062" s="177"/>
      <c r="K1062" s="177"/>
      <c r="L1062" s="177"/>
      <c r="M1062" s="177"/>
      <c r="N1062" s="177"/>
      <c r="O1062" s="177"/>
      <c r="Q1062"/>
      <c r="R1062"/>
      <c r="S1062"/>
      <c r="T1062"/>
      <c r="U1062"/>
      <c r="V1062"/>
      <c r="W1062"/>
    </row>
    <row r="1063" spans="1:23" s="3" customFormat="1" ht="15" customHeight="1">
      <c r="A1063" s="282"/>
      <c r="B1063" s="186"/>
      <c r="C1063" s="45"/>
      <c r="D1063" s="177"/>
      <c r="E1063" s="177"/>
      <c r="F1063" s="177"/>
      <c r="G1063" s="177"/>
      <c r="H1063" s="177"/>
      <c r="I1063" s="177"/>
      <c r="J1063" s="177"/>
      <c r="K1063" s="177"/>
      <c r="L1063" s="177"/>
      <c r="M1063" s="177"/>
      <c r="N1063" s="177"/>
      <c r="O1063" s="177"/>
      <c r="Q1063"/>
      <c r="R1063"/>
      <c r="S1063"/>
      <c r="T1063"/>
      <c r="U1063"/>
      <c r="V1063"/>
      <c r="W1063"/>
    </row>
    <row r="1064" spans="1:23" s="3" customFormat="1" ht="15" customHeight="1">
      <c r="A1064" s="282"/>
      <c r="B1064" s="186"/>
      <c r="C1064" s="45"/>
      <c r="D1064" s="177"/>
      <c r="E1064" s="177"/>
      <c r="F1064" s="177"/>
      <c r="G1064" s="177"/>
      <c r="H1064" s="177"/>
      <c r="I1064" s="177"/>
      <c r="J1064" s="177"/>
      <c r="K1064" s="177"/>
      <c r="L1064" s="177"/>
      <c r="M1064" s="177"/>
      <c r="N1064" s="177"/>
      <c r="O1064" s="177"/>
      <c r="Q1064"/>
      <c r="R1064"/>
      <c r="S1064"/>
      <c r="T1064"/>
      <c r="U1064"/>
      <c r="V1064"/>
      <c r="W1064"/>
    </row>
    <row r="1065" spans="1:23" s="3" customFormat="1" ht="15" customHeight="1">
      <c r="A1065" s="282"/>
      <c r="B1065" s="186"/>
      <c r="C1065" s="45"/>
      <c r="D1065" s="177"/>
      <c r="E1065" s="177"/>
      <c r="F1065" s="177"/>
      <c r="G1065" s="177"/>
      <c r="H1065" s="177"/>
      <c r="I1065" s="177"/>
      <c r="J1065" s="177"/>
      <c r="K1065" s="177"/>
      <c r="L1065" s="177"/>
      <c r="M1065" s="177"/>
      <c r="N1065" s="177"/>
      <c r="O1065" s="177"/>
      <c r="Q1065"/>
      <c r="R1065"/>
      <c r="S1065"/>
      <c r="T1065"/>
      <c r="U1065"/>
      <c r="V1065"/>
      <c r="W1065"/>
    </row>
    <row r="1066" spans="1:23" s="3" customFormat="1" ht="15" customHeight="1">
      <c r="A1066" s="282"/>
      <c r="B1066" s="186"/>
      <c r="C1066" s="45"/>
      <c r="D1066" s="177"/>
      <c r="E1066" s="177"/>
      <c r="F1066" s="177"/>
      <c r="G1066" s="177"/>
      <c r="H1066" s="177"/>
      <c r="I1066" s="177"/>
      <c r="J1066" s="177"/>
      <c r="K1066" s="177"/>
      <c r="L1066" s="177"/>
      <c r="M1066" s="177"/>
      <c r="N1066" s="177"/>
      <c r="O1066" s="177"/>
      <c r="Q1066"/>
      <c r="R1066"/>
      <c r="S1066"/>
      <c r="T1066"/>
      <c r="U1066"/>
      <c r="V1066"/>
      <c r="W1066"/>
    </row>
    <row r="1067" spans="1:23" s="3" customFormat="1" ht="15" customHeight="1">
      <c r="A1067" s="282"/>
      <c r="B1067" s="186"/>
      <c r="C1067" s="45"/>
      <c r="D1067" s="177"/>
      <c r="E1067" s="177"/>
      <c r="F1067" s="177"/>
      <c r="G1067" s="177"/>
      <c r="H1067" s="177"/>
      <c r="I1067" s="177"/>
      <c r="J1067" s="177"/>
      <c r="K1067" s="177"/>
      <c r="L1067" s="177"/>
      <c r="M1067" s="177"/>
      <c r="N1067" s="177"/>
      <c r="O1067" s="177"/>
      <c r="Q1067"/>
      <c r="R1067"/>
      <c r="S1067"/>
      <c r="T1067"/>
      <c r="U1067"/>
      <c r="V1067"/>
      <c r="W1067"/>
    </row>
    <row r="1068" spans="1:23" s="3" customFormat="1" ht="15" customHeight="1">
      <c r="A1068" s="282"/>
      <c r="B1068" s="186"/>
      <c r="C1068" s="45"/>
      <c r="D1068" s="177"/>
      <c r="E1068" s="177"/>
      <c r="F1068" s="177"/>
      <c r="G1068" s="177"/>
      <c r="H1068" s="177"/>
      <c r="I1068" s="177"/>
      <c r="J1068" s="177"/>
      <c r="K1068" s="177"/>
      <c r="L1068" s="177"/>
      <c r="M1068" s="177"/>
      <c r="N1068" s="177"/>
      <c r="O1068" s="177"/>
      <c r="Q1068"/>
      <c r="R1068"/>
      <c r="S1068"/>
      <c r="T1068"/>
      <c r="U1068"/>
      <c r="V1068"/>
      <c r="W1068"/>
    </row>
    <row r="1069" spans="1:23" s="3" customFormat="1" ht="15" customHeight="1">
      <c r="A1069" s="282"/>
      <c r="B1069" s="186"/>
      <c r="C1069" s="45"/>
      <c r="D1069" s="177"/>
      <c r="E1069" s="177"/>
      <c r="F1069" s="177"/>
      <c r="G1069" s="177"/>
      <c r="H1069" s="177"/>
      <c r="I1069" s="177"/>
      <c r="J1069" s="177"/>
      <c r="K1069" s="177"/>
      <c r="L1069" s="177"/>
      <c r="M1069" s="177"/>
      <c r="N1069" s="177"/>
      <c r="O1069" s="177"/>
      <c r="Q1069"/>
      <c r="R1069"/>
      <c r="S1069"/>
      <c r="T1069"/>
      <c r="U1069"/>
      <c r="V1069"/>
      <c r="W1069"/>
    </row>
    <row r="1070" spans="1:23" s="3" customFormat="1" ht="15" customHeight="1">
      <c r="A1070" s="282"/>
      <c r="B1070" s="186"/>
      <c r="C1070" s="45"/>
      <c r="D1070" s="177"/>
      <c r="E1070" s="177"/>
      <c r="F1070" s="177"/>
      <c r="G1070" s="177"/>
      <c r="H1070" s="177"/>
      <c r="I1070" s="177"/>
      <c r="J1070" s="177"/>
      <c r="K1070" s="177"/>
      <c r="L1070" s="177"/>
      <c r="M1070" s="177"/>
      <c r="N1070" s="177"/>
      <c r="O1070" s="177"/>
      <c r="Q1070"/>
      <c r="R1070"/>
      <c r="S1070"/>
      <c r="T1070"/>
      <c r="U1070"/>
      <c r="V1070"/>
      <c r="W1070"/>
    </row>
    <row r="1071" spans="1:23" s="3" customFormat="1" ht="15" customHeight="1">
      <c r="A1071" s="282"/>
      <c r="B1071" s="186"/>
      <c r="C1071" s="45"/>
      <c r="D1071" s="177"/>
      <c r="E1071" s="177"/>
      <c r="F1071" s="177"/>
      <c r="G1071" s="177"/>
      <c r="H1071" s="177"/>
      <c r="I1071" s="177"/>
      <c r="J1071" s="177"/>
      <c r="K1071" s="177"/>
      <c r="L1071" s="177"/>
      <c r="M1071" s="177"/>
      <c r="N1071" s="177"/>
      <c r="O1071" s="177"/>
      <c r="Q1071"/>
      <c r="R1071"/>
      <c r="S1071"/>
      <c r="T1071"/>
      <c r="U1071"/>
      <c r="V1071"/>
      <c r="W1071"/>
    </row>
    <row r="1072" spans="1:23" s="3" customFormat="1" ht="15" customHeight="1">
      <c r="A1072" s="282"/>
      <c r="B1072" s="186"/>
      <c r="C1072" s="45"/>
      <c r="D1072" s="177"/>
      <c r="E1072" s="177"/>
      <c r="F1072" s="177"/>
      <c r="G1072" s="46"/>
      <c r="H1072" s="47"/>
      <c r="I1072" s="47"/>
      <c r="J1072" s="47"/>
      <c r="K1072" s="47"/>
      <c r="L1072" s="47"/>
      <c r="M1072" s="47"/>
      <c r="N1072" s="47"/>
      <c r="O1072" s="47"/>
      <c r="Q1072"/>
      <c r="R1072"/>
      <c r="S1072"/>
      <c r="T1072"/>
      <c r="U1072"/>
      <c r="V1072"/>
      <c r="W1072"/>
    </row>
    <row r="1073" spans="1:23" s="3" customFormat="1" ht="15" customHeight="1">
      <c r="A1073" s="282"/>
      <c r="B1073" s="186"/>
      <c r="C1073" s="45"/>
      <c r="D1073" s="177"/>
      <c r="E1073" s="177"/>
      <c r="F1073" s="177"/>
      <c r="G1073" s="177"/>
      <c r="H1073" s="177"/>
      <c r="I1073" s="177"/>
      <c r="J1073" s="177"/>
      <c r="K1073" s="177"/>
      <c r="L1073" s="177"/>
      <c r="M1073" s="177"/>
      <c r="N1073" s="177"/>
      <c r="O1073" s="177"/>
      <c r="Q1073"/>
      <c r="R1073"/>
      <c r="S1073"/>
      <c r="T1073"/>
      <c r="U1073"/>
      <c r="V1073"/>
      <c r="W1073"/>
    </row>
    <row r="1074" spans="1:23" s="3" customFormat="1" ht="15" customHeight="1">
      <c r="A1074" s="282"/>
      <c r="B1074" s="186"/>
      <c r="C1074" s="45"/>
      <c r="D1074" s="177"/>
      <c r="E1074" s="177"/>
      <c r="F1074" s="177"/>
      <c r="G1074" s="177"/>
      <c r="H1074" s="177"/>
      <c r="I1074" s="177"/>
      <c r="J1074" s="177"/>
      <c r="K1074" s="177"/>
      <c r="L1074" s="177"/>
      <c r="M1074" s="177"/>
      <c r="N1074" s="177"/>
      <c r="O1074" s="177"/>
      <c r="Q1074"/>
      <c r="R1074"/>
      <c r="S1074"/>
      <c r="T1074"/>
      <c r="U1074"/>
      <c r="V1074"/>
      <c r="W1074"/>
    </row>
    <row r="1075" spans="1:23" s="3" customFormat="1" ht="15" customHeight="1">
      <c r="A1075" s="282"/>
      <c r="B1075" s="186"/>
      <c r="C1075" s="45"/>
      <c r="D1075" s="177"/>
      <c r="E1075" s="177"/>
      <c r="F1075" s="177"/>
      <c r="G1075" s="177"/>
      <c r="H1075" s="177"/>
      <c r="I1075" s="177"/>
      <c r="J1075" s="177"/>
      <c r="K1075" s="177"/>
      <c r="L1075" s="177"/>
      <c r="M1075" s="177"/>
      <c r="N1075" s="177"/>
      <c r="O1075" s="177"/>
      <c r="Q1075"/>
      <c r="R1075"/>
      <c r="S1075"/>
      <c r="T1075"/>
      <c r="U1075"/>
      <c r="V1075"/>
      <c r="W1075"/>
    </row>
    <row r="1076" spans="1:23" s="3" customFormat="1" ht="15" customHeight="1">
      <c r="A1076" s="282"/>
      <c r="B1076" s="186"/>
      <c r="C1076" s="45"/>
      <c r="D1076" s="177"/>
      <c r="E1076" s="177"/>
      <c r="F1076" s="177"/>
      <c r="G1076" s="177"/>
      <c r="H1076" s="47"/>
      <c r="I1076" s="47"/>
      <c r="J1076" s="47"/>
      <c r="K1076" s="47"/>
      <c r="L1076" s="47"/>
      <c r="M1076" s="47"/>
      <c r="N1076" s="47"/>
      <c r="O1076" s="47"/>
      <c r="Q1076"/>
      <c r="R1076"/>
      <c r="S1076"/>
      <c r="T1076"/>
      <c r="U1076"/>
      <c r="V1076"/>
      <c r="W1076"/>
    </row>
    <row r="1077" spans="1:23" s="3" customFormat="1" ht="15" customHeight="1">
      <c r="A1077" s="282"/>
      <c r="B1077" s="186"/>
      <c r="C1077" s="45"/>
      <c r="D1077" s="177"/>
      <c r="E1077" s="177"/>
      <c r="F1077" s="177"/>
      <c r="G1077" s="177"/>
      <c r="H1077" s="177"/>
      <c r="I1077" s="177"/>
      <c r="J1077" s="177"/>
      <c r="K1077" s="177"/>
      <c r="L1077" s="177"/>
      <c r="M1077" s="177"/>
      <c r="N1077" s="177"/>
      <c r="O1077" s="177"/>
      <c r="Q1077"/>
      <c r="R1077"/>
      <c r="S1077"/>
      <c r="T1077"/>
      <c r="U1077"/>
      <c r="V1077"/>
      <c r="W1077"/>
    </row>
    <row r="1078" spans="1:23" s="3" customFormat="1" ht="15" customHeight="1">
      <c r="A1078" s="282"/>
      <c r="B1078" s="186"/>
      <c r="C1078" s="45"/>
      <c r="D1078" s="177"/>
      <c r="E1078" s="177"/>
      <c r="F1078" s="177"/>
      <c r="G1078" s="177"/>
      <c r="H1078" s="177"/>
      <c r="I1078" s="177"/>
      <c r="J1078" s="177"/>
      <c r="K1078" s="177"/>
      <c r="L1078" s="177"/>
      <c r="M1078" s="177"/>
      <c r="N1078" s="177"/>
      <c r="O1078" s="177"/>
      <c r="Q1078"/>
      <c r="R1078"/>
      <c r="S1078"/>
      <c r="T1078"/>
      <c r="U1078"/>
      <c r="V1078"/>
      <c r="W1078"/>
    </row>
    <row r="1079" spans="1:23" s="3" customFormat="1" ht="15" customHeight="1">
      <c r="A1079" s="282"/>
      <c r="B1079" s="186"/>
      <c r="C1079" s="45"/>
      <c r="D1079" s="177"/>
      <c r="E1079" s="177"/>
      <c r="F1079" s="177"/>
      <c r="G1079" s="177"/>
      <c r="H1079" s="177"/>
      <c r="I1079" s="177"/>
      <c r="J1079" s="177"/>
      <c r="K1079" s="177"/>
      <c r="L1079" s="177"/>
      <c r="M1079" s="177"/>
      <c r="N1079" s="177"/>
      <c r="O1079" s="177"/>
      <c r="Q1079"/>
      <c r="R1079"/>
      <c r="S1079"/>
      <c r="T1079"/>
      <c r="U1079"/>
      <c r="V1079"/>
      <c r="W1079"/>
    </row>
    <row r="1080" spans="1:23" s="3" customFormat="1" ht="15" customHeight="1">
      <c r="A1080" s="282"/>
      <c r="B1080" s="186"/>
      <c r="C1080" s="45"/>
      <c r="D1080" s="177"/>
      <c r="E1080" s="177"/>
      <c r="F1080" s="177"/>
      <c r="G1080" s="177"/>
      <c r="H1080" s="177"/>
      <c r="I1080" s="177"/>
      <c r="J1080" s="177"/>
      <c r="K1080" s="177"/>
      <c r="L1080" s="177"/>
      <c r="M1080" s="177"/>
      <c r="N1080" s="177"/>
      <c r="O1080" s="177"/>
      <c r="Q1080"/>
      <c r="R1080"/>
      <c r="S1080"/>
      <c r="T1080"/>
      <c r="U1080"/>
      <c r="V1080"/>
      <c r="W1080"/>
    </row>
    <row r="1081" spans="1:23" s="3" customFormat="1" ht="15" customHeight="1">
      <c r="A1081" s="282"/>
      <c r="B1081" s="186"/>
      <c r="C1081" s="45"/>
      <c r="D1081" s="177"/>
      <c r="E1081" s="177"/>
      <c r="F1081" s="177"/>
      <c r="G1081" s="177"/>
      <c r="H1081" s="177"/>
      <c r="I1081" s="177"/>
      <c r="J1081" s="177"/>
      <c r="K1081" s="177"/>
      <c r="L1081" s="177"/>
      <c r="M1081" s="177"/>
      <c r="N1081" s="177"/>
      <c r="O1081" s="177"/>
      <c r="Q1081"/>
      <c r="R1081"/>
      <c r="S1081"/>
      <c r="T1081"/>
      <c r="U1081"/>
      <c r="V1081"/>
      <c r="W1081"/>
    </row>
    <row r="1082" spans="1:30" s="3" customFormat="1" ht="15" customHeight="1">
      <c r="A1082" s="282"/>
      <c r="B1082" s="186"/>
      <c r="C1082" s="45"/>
      <c r="D1082" s="177"/>
      <c r="E1082" s="177"/>
      <c r="F1082" s="177"/>
      <c r="G1082" s="177"/>
      <c r="H1082" s="177"/>
      <c r="I1082" s="177"/>
      <c r="J1082" s="177"/>
      <c r="K1082" s="177"/>
      <c r="L1082" s="177"/>
      <c r="M1082" s="177"/>
      <c r="N1082" s="177"/>
      <c r="O1082" s="177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</row>
    <row r="1083" spans="1:30" s="3" customFormat="1" ht="15" customHeight="1">
      <c r="A1083" s="282"/>
      <c r="B1083" s="186"/>
      <c r="C1083" s="45"/>
      <c r="D1083" s="177"/>
      <c r="E1083" s="177"/>
      <c r="F1083" s="177"/>
      <c r="G1083" s="177"/>
      <c r="H1083" s="177"/>
      <c r="I1083" s="177"/>
      <c r="J1083" s="177"/>
      <c r="K1083" s="177"/>
      <c r="L1083" s="177"/>
      <c r="M1083" s="177"/>
      <c r="N1083" s="177"/>
      <c r="O1083" s="177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</row>
    <row r="1084" spans="1:30" s="3" customFormat="1" ht="15" customHeight="1">
      <c r="A1084" s="282"/>
      <c r="B1084" s="186"/>
      <c r="C1084" s="45"/>
      <c r="D1084" s="177"/>
      <c r="E1084" s="177"/>
      <c r="F1084" s="177"/>
      <c r="G1084" s="177"/>
      <c r="H1084" s="177"/>
      <c r="I1084" s="177"/>
      <c r="J1084" s="177"/>
      <c r="K1084" s="177"/>
      <c r="L1084" s="177"/>
      <c r="M1084" s="177"/>
      <c r="N1084" s="177"/>
      <c r="O1084" s="177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</row>
    <row r="1085" spans="1:30" s="3" customFormat="1" ht="15" customHeight="1">
      <c r="A1085" s="282"/>
      <c r="B1085" s="186"/>
      <c r="C1085" s="45"/>
      <c r="D1085" s="177"/>
      <c r="E1085" s="177"/>
      <c r="F1085" s="177"/>
      <c r="G1085" s="177"/>
      <c r="H1085" s="177"/>
      <c r="I1085" s="177"/>
      <c r="J1085" s="177"/>
      <c r="K1085" s="177"/>
      <c r="L1085" s="177"/>
      <c r="M1085" s="177"/>
      <c r="N1085" s="177"/>
      <c r="O1085" s="177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</row>
    <row r="1086" spans="1:30" s="3" customFormat="1" ht="15" customHeight="1">
      <c r="A1086" s="282"/>
      <c r="B1086" s="186"/>
      <c r="C1086" s="45"/>
      <c r="D1086" s="177"/>
      <c r="E1086" s="177"/>
      <c r="F1086" s="177"/>
      <c r="G1086" s="177"/>
      <c r="H1086" s="177"/>
      <c r="I1086" s="177"/>
      <c r="J1086" s="177"/>
      <c r="K1086" s="177"/>
      <c r="L1086" s="177"/>
      <c r="M1086" s="177"/>
      <c r="N1086" s="177"/>
      <c r="O1086" s="177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</row>
    <row r="1087" spans="1:30" s="3" customFormat="1" ht="15" customHeight="1">
      <c r="A1087" s="282"/>
      <c r="B1087" s="186"/>
      <c r="C1087" s="45"/>
      <c r="D1087" s="177"/>
      <c r="E1087" s="177"/>
      <c r="F1087" s="177"/>
      <c r="G1087" s="46"/>
      <c r="H1087" s="47"/>
      <c r="I1087" s="47"/>
      <c r="J1087" s="47"/>
      <c r="K1087" s="47"/>
      <c r="L1087" s="47"/>
      <c r="M1087" s="47"/>
      <c r="N1087" s="47"/>
      <c r="O1087" s="4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</row>
    <row r="1088" spans="1:30" s="3" customFormat="1" ht="15" customHeight="1">
      <c r="A1088" s="282"/>
      <c r="B1088" s="186"/>
      <c r="C1088" s="45"/>
      <c r="D1088" s="177"/>
      <c r="E1088" s="177"/>
      <c r="F1088" s="177"/>
      <c r="G1088" s="177"/>
      <c r="H1088" s="177"/>
      <c r="I1088" s="177"/>
      <c r="J1088" s="177"/>
      <c r="K1088" s="177"/>
      <c r="L1088" s="177"/>
      <c r="M1088" s="177"/>
      <c r="N1088" s="177"/>
      <c r="O1088" s="177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</row>
    <row r="1089" spans="1:30" s="3" customFormat="1" ht="15" customHeight="1">
      <c r="A1089" s="282"/>
      <c r="B1089" s="186"/>
      <c r="C1089" s="45"/>
      <c r="D1089" s="177"/>
      <c r="E1089" s="177"/>
      <c r="F1089" s="177"/>
      <c r="G1089" s="177"/>
      <c r="H1089" s="177"/>
      <c r="I1089" s="177"/>
      <c r="J1089" s="177"/>
      <c r="K1089" s="177"/>
      <c r="L1089" s="177"/>
      <c r="M1089" s="177"/>
      <c r="N1089" s="177"/>
      <c r="O1089" s="177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</row>
    <row r="1090" spans="1:30" s="3" customFormat="1" ht="15" customHeight="1">
      <c r="A1090" s="333"/>
      <c r="B1090" s="334"/>
      <c r="C1090" s="336"/>
      <c r="D1090" s="337"/>
      <c r="E1090" s="337"/>
      <c r="F1090" s="337"/>
      <c r="G1090" s="337"/>
      <c r="H1090" s="337"/>
      <c r="I1090" s="337"/>
      <c r="J1090" s="337"/>
      <c r="K1090" s="337"/>
      <c r="L1090" s="337"/>
      <c r="M1090" s="337"/>
      <c r="N1090" s="337"/>
      <c r="O1090" s="337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</row>
    <row r="1091" spans="1:30" s="3" customFormat="1" ht="15" customHeight="1">
      <c r="A1091" s="333"/>
      <c r="B1091" s="334"/>
      <c r="C1091" s="336"/>
      <c r="D1091" s="337"/>
      <c r="E1091" s="337"/>
      <c r="F1091" s="337"/>
      <c r="G1091" s="337"/>
      <c r="H1091" s="337"/>
      <c r="I1091" s="337"/>
      <c r="J1091" s="337"/>
      <c r="K1091" s="337"/>
      <c r="L1091" s="337"/>
      <c r="M1091" s="337"/>
      <c r="N1091" s="337"/>
      <c r="O1091" s="337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</row>
    <row r="1092" spans="1:30" s="3" customFormat="1" ht="15" customHeight="1">
      <c r="A1092" s="282"/>
      <c r="B1092" s="186"/>
      <c r="C1092" s="45"/>
      <c r="D1092" s="177"/>
      <c r="E1092" s="177"/>
      <c r="F1092" s="177"/>
      <c r="G1092" s="177"/>
      <c r="H1092" s="177"/>
      <c r="I1092" s="177"/>
      <c r="J1092" s="177"/>
      <c r="K1092" s="177"/>
      <c r="L1092" s="177"/>
      <c r="M1092" s="177"/>
      <c r="N1092" s="177"/>
      <c r="O1092" s="177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</row>
    <row r="1093" spans="1:30" s="3" customFormat="1" ht="15" customHeight="1">
      <c r="A1093" s="282"/>
      <c r="B1093" s="186"/>
      <c r="C1093" s="45"/>
      <c r="D1093" s="177"/>
      <c r="E1093" s="177"/>
      <c r="F1093" s="177"/>
      <c r="G1093" s="177"/>
      <c r="H1093" s="177"/>
      <c r="I1093" s="177"/>
      <c r="J1093" s="177"/>
      <c r="K1093" s="177"/>
      <c r="L1093" s="177"/>
      <c r="M1093" s="177"/>
      <c r="N1093" s="177"/>
      <c r="O1093" s="177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</row>
    <row r="1094" spans="1:30" s="3" customFormat="1" ht="15" customHeight="1">
      <c r="A1094" s="282"/>
      <c r="B1094" s="186"/>
      <c r="C1094" s="45"/>
      <c r="D1094" s="177"/>
      <c r="E1094" s="177"/>
      <c r="F1094" s="177"/>
      <c r="G1094" s="177"/>
      <c r="H1094" s="177"/>
      <c r="I1094" s="177"/>
      <c r="J1094" s="177"/>
      <c r="K1094" s="177"/>
      <c r="L1094" s="177"/>
      <c r="M1094" s="177"/>
      <c r="N1094" s="177"/>
      <c r="O1094" s="177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</row>
    <row r="1095" spans="1:30" s="3" customFormat="1" ht="15" customHeight="1">
      <c r="A1095" s="282"/>
      <c r="B1095" s="186"/>
      <c r="C1095" s="45"/>
      <c r="D1095" s="177"/>
      <c r="E1095" s="177"/>
      <c r="F1095" s="177"/>
      <c r="G1095" s="177"/>
      <c r="H1095" s="177"/>
      <c r="I1095" s="177"/>
      <c r="J1095" s="177"/>
      <c r="K1095" s="177"/>
      <c r="L1095" s="177"/>
      <c r="M1095" s="177"/>
      <c r="N1095" s="177"/>
      <c r="O1095" s="177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</row>
    <row r="1096" spans="1:30" s="3" customFormat="1" ht="15" customHeight="1">
      <c r="A1096" s="282"/>
      <c r="B1096" s="186"/>
      <c r="C1096" s="45"/>
      <c r="D1096" s="177"/>
      <c r="E1096" s="177"/>
      <c r="F1096" s="177"/>
      <c r="G1096" s="177"/>
      <c r="H1096" s="177"/>
      <c r="I1096" s="177"/>
      <c r="J1096" s="177"/>
      <c r="K1096" s="177"/>
      <c r="L1096" s="177"/>
      <c r="M1096" s="177"/>
      <c r="N1096" s="177"/>
      <c r="O1096" s="177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</row>
    <row r="1097" spans="1:30" s="3" customFormat="1" ht="15" customHeight="1">
      <c r="A1097" s="282"/>
      <c r="B1097" s="186"/>
      <c r="C1097" s="45"/>
      <c r="D1097" s="177"/>
      <c r="E1097" s="177"/>
      <c r="F1097" s="177"/>
      <c r="G1097" s="177"/>
      <c r="H1097" s="177"/>
      <c r="I1097" s="177"/>
      <c r="J1097" s="177"/>
      <c r="K1097" s="177"/>
      <c r="L1097" s="177"/>
      <c r="M1097" s="177"/>
      <c r="N1097" s="177"/>
      <c r="O1097" s="17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</row>
    <row r="1098" spans="1:30" s="3" customFormat="1" ht="15" customHeight="1">
      <c r="A1098" s="282"/>
      <c r="B1098" s="186"/>
      <c r="C1098" s="45"/>
      <c r="D1098" s="177"/>
      <c r="E1098" s="177"/>
      <c r="F1098" s="177"/>
      <c r="G1098" s="177"/>
      <c r="H1098" s="177"/>
      <c r="I1098" s="177"/>
      <c r="J1098" s="177"/>
      <c r="K1098" s="177"/>
      <c r="L1098" s="177"/>
      <c r="M1098" s="177"/>
      <c r="N1098" s="177"/>
      <c r="O1098" s="177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</row>
    <row r="1099" spans="1:30" s="3" customFormat="1" ht="15" customHeight="1">
      <c r="A1099" s="282"/>
      <c r="B1099" s="186"/>
      <c r="C1099" s="45"/>
      <c r="D1099" s="177"/>
      <c r="E1099" s="177"/>
      <c r="F1099" s="177"/>
      <c r="G1099" s="177"/>
      <c r="H1099" s="177"/>
      <c r="I1099" s="177"/>
      <c r="J1099" s="177"/>
      <c r="K1099" s="177"/>
      <c r="L1099" s="177"/>
      <c r="M1099" s="177"/>
      <c r="N1099" s="177"/>
      <c r="O1099" s="177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</row>
    <row r="1100" spans="1:30" s="3" customFormat="1" ht="15" customHeight="1">
      <c r="A1100" s="282"/>
      <c r="B1100" s="186"/>
      <c r="C1100" s="45"/>
      <c r="D1100" s="177"/>
      <c r="E1100" s="177"/>
      <c r="F1100" s="177"/>
      <c r="G1100" s="177"/>
      <c r="H1100" s="177"/>
      <c r="I1100" s="177"/>
      <c r="J1100" s="177"/>
      <c r="K1100" s="177"/>
      <c r="L1100" s="177"/>
      <c r="M1100" s="177"/>
      <c r="N1100" s="177"/>
      <c r="O1100" s="177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</row>
    <row r="1101" spans="1:30" s="3" customFormat="1" ht="15" customHeight="1">
      <c r="A1101" s="282"/>
      <c r="B1101" s="186"/>
      <c r="C1101" s="45"/>
      <c r="D1101" s="177"/>
      <c r="E1101" s="177"/>
      <c r="F1101" s="177"/>
      <c r="G1101" s="177"/>
      <c r="H1101" s="177"/>
      <c r="I1101" s="177"/>
      <c r="J1101" s="177"/>
      <c r="K1101" s="177"/>
      <c r="L1101" s="177"/>
      <c r="M1101" s="177"/>
      <c r="N1101" s="177"/>
      <c r="O1101" s="177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</row>
    <row r="1102" spans="1:30" s="3" customFormat="1" ht="15" customHeight="1">
      <c r="A1102" s="282"/>
      <c r="B1102" s="186"/>
      <c r="C1102" s="45"/>
      <c r="D1102" s="177"/>
      <c r="E1102" s="177"/>
      <c r="F1102" s="177"/>
      <c r="G1102" s="177"/>
      <c r="H1102" s="177"/>
      <c r="I1102" s="177"/>
      <c r="J1102" s="177"/>
      <c r="K1102" s="177"/>
      <c r="L1102" s="177"/>
      <c r="M1102" s="177"/>
      <c r="N1102" s="177"/>
      <c r="O1102" s="177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</row>
    <row r="1103" spans="1:30" s="3" customFormat="1" ht="15" customHeight="1">
      <c r="A1103" s="282"/>
      <c r="B1103" s="186"/>
      <c r="C1103" s="45"/>
      <c r="D1103" s="177"/>
      <c r="E1103" s="177"/>
      <c r="F1103" s="177"/>
      <c r="G1103" s="177"/>
      <c r="H1103" s="177"/>
      <c r="I1103" s="177"/>
      <c r="J1103" s="177"/>
      <c r="K1103" s="177"/>
      <c r="L1103" s="177"/>
      <c r="M1103" s="177"/>
      <c r="N1103" s="177"/>
      <c r="O1103" s="177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</row>
    <row r="1104" spans="1:30" s="3" customFormat="1" ht="15" customHeight="1">
      <c r="A1104" s="282"/>
      <c r="B1104" s="186"/>
      <c r="C1104" s="45"/>
      <c r="D1104" s="177"/>
      <c r="E1104" s="177"/>
      <c r="F1104" s="177"/>
      <c r="G1104" s="177"/>
      <c r="H1104" s="177"/>
      <c r="I1104" s="177"/>
      <c r="J1104" s="177"/>
      <c r="K1104" s="177"/>
      <c r="L1104" s="177"/>
      <c r="M1104" s="177"/>
      <c r="N1104" s="177"/>
      <c r="O1104" s="177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</row>
    <row r="1105" spans="1:30" s="3" customFormat="1" ht="15" customHeight="1">
      <c r="A1105" s="282"/>
      <c r="B1105" s="186"/>
      <c r="C1105" s="45"/>
      <c r="D1105" s="177"/>
      <c r="E1105" s="177"/>
      <c r="F1105" s="177"/>
      <c r="G1105" s="177"/>
      <c r="H1105" s="177"/>
      <c r="I1105" s="177"/>
      <c r="J1105" s="177"/>
      <c r="K1105" s="177"/>
      <c r="L1105" s="177"/>
      <c r="M1105" s="177"/>
      <c r="N1105" s="177"/>
      <c r="O1105" s="177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</row>
    <row r="1106" spans="1:30" s="3" customFormat="1" ht="15" customHeight="1">
      <c r="A1106" s="282"/>
      <c r="B1106" s="186"/>
      <c r="C1106" s="45"/>
      <c r="D1106" s="177"/>
      <c r="E1106" s="177"/>
      <c r="F1106" s="177"/>
      <c r="G1106" s="177"/>
      <c r="H1106" s="177"/>
      <c r="I1106" s="177"/>
      <c r="J1106" s="177"/>
      <c r="K1106" s="177"/>
      <c r="L1106" s="177"/>
      <c r="M1106" s="177"/>
      <c r="N1106" s="177"/>
      <c r="O1106" s="177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</row>
    <row r="1107" spans="1:30" s="3" customFormat="1" ht="15" customHeight="1">
      <c r="A1107" s="282"/>
      <c r="B1107" s="186"/>
      <c r="C1107" s="45"/>
      <c r="D1107" s="177"/>
      <c r="E1107" s="177"/>
      <c r="F1107" s="177"/>
      <c r="G1107" s="177"/>
      <c r="H1107" s="177"/>
      <c r="I1107" s="177"/>
      <c r="J1107" s="177"/>
      <c r="K1107" s="177"/>
      <c r="L1107" s="177"/>
      <c r="M1107" s="177"/>
      <c r="N1107" s="177"/>
      <c r="O1107" s="17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</row>
    <row r="1108" spans="1:30" s="3" customFormat="1" ht="15" customHeight="1">
      <c r="A1108" s="282"/>
      <c r="B1108" s="186"/>
      <c r="C1108" s="45"/>
      <c r="D1108" s="177"/>
      <c r="E1108" s="177"/>
      <c r="F1108" s="177"/>
      <c r="G1108" s="177"/>
      <c r="H1108" s="177"/>
      <c r="I1108" s="177"/>
      <c r="J1108" s="177"/>
      <c r="K1108" s="177"/>
      <c r="L1108" s="177"/>
      <c r="M1108" s="177"/>
      <c r="N1108" s="177"/>
      <c r="O1108" s="177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</row>
    <row r="1109" spans="1:30" s="3" customFormat="1" ht="15" customHeight="1">
      <c r="A1109" s="282"/>
      <c r="B1109" s="186"/>
      <c r="C1109" s="45"/>
      <c r="D1109" s="177"/>
      <c r="E1109" s="177"/>
      <c r="F1109" s="177"/>
      <c r="G1109" s="177"/>
      <c r="H1109" s="177"/>
      <c r="I1109" s="177"/>
      <c r="J1109" s="177"/>
      <c r="K1109" s="177"/>
      <c r="L1109" s="177"/>
      <c r="M1109" s="177"/>
      <c r="N1109" s="177"/>
      <c r="O1109" s="177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</row>
    <row r="1110" spans="1:30" s="3" customFormat="1" ht="15" customHeight="1">
      <c r="A1110" s="282"/>
      <c r="B1110" s="186"/>
      <c r="C1110" s="45"/>
      <c r="D1110" s="177"/>
      <c r="E1110" s="177"/>
      <c r="F1110" s="177"/>
      <c r="G1110" s="177"/>
      <c r="H1110" s="177"/>
      <c r="I1110" s="177"/>
      <c r="J1110" s="177"/>
      <c r="K1110" s="177"/>
      <c r="L1110" s="177"/>
      <c r="M1110" s="177"/>
      <c r="N1110" s="177"/>
      <c r="O1110" s="177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</row>
    <row r="1111" spans="1:30" s="3" customFormat="1" ht="15" customHeight="1">
      <c r="A1111" s="282"/>
      <c r="B1111" s="186"/>
      <c r="C1111" s="45"/>
      <c r="D1111" s="177"/>
      <c r="E1111" s="177"/>
      <c r="F1111" s="177"/>
      <c r="G1111" s="177"/>
      <c r="H1111" s="177"/>
      <c r="I1111" s="177"/>
      <c r="J1111" s="177"/>
      <c r="K1111" s="177"/>
      <c r="L1111" s="177"/>
      <c r="M1111" s="177"/>
      <c r="N1111" s="177"/>
      <c r="O1111" s="177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</row>
    <row r="1112" spans="1:30" s="3" customFormat="1" ht="15" customHeight="1">
      <c r="A1112" s="282"/>
      <c r="B1112" s="186"/>
      <c r="C1112" s="45"/>
      <c r="D1112" s="177"/>
      <c r="E1112" s="177"/>
      <c r="F1112" s="177"/>
      <c r="G1112" s="177"/>
      <c r="H1112" s="177"/>
      <c r="I1112" s="177"/>
      <c r="J1112" s="177"/>
      <c r="K1112" s="177"/>
      <c r="L1112" s="177"/>
      <c r="M1112" s="177"/>
      <c r="N1112" s="177"/>
      <c r="O1112" s="177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</row>
    <row r="1113" spans="1:30" s="3" customFormat="1" ht="15" customHeight="1">
      <c r="A1113" s="282"/>
      <c r="B1113" s="186"/>
      <c r="C1113" s="45"/>
      <c r="D1113" s="177"/>
      <c r="E1113" s="177"/>
      <c r="F1113" s="177"/>
      <c r="G1113" s="177"/>
      <c r="H1113" s="177"/>
      <c r="I1113" s="177"/>
      <c r="J1113" s="177"/>
      <c r="K1113" s="177"/>
      <c r="L1113" s="177"/>
      <c r="M1113" s="177"/>
      <c r="N1113" s="177"/>
      <c r="O1113" s="177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</row>
    <row r="1114" spans="1:30" s="3" customFormat="1" ht="15" customHeight="1">
      <c r="A1114" s="282"/>
      <c r="B1114" s="186"/>
      <c r="C1114" s="45"/>
      <c r="D1114" s="177"/>
      <c r="E1114" s="177"/>
      <c r="F1114" s="177"/>
      <c r="G1114" s="177"/>
      <c r="H1114" s="177"/>
      <c r="I1114" s="177"/>
      <c r="J1114" s="177"/>
      <c r="K1114" s="177"/>
      <c r="L1114" s="177"/>
      <c r="M1114" s="177"/>
      <c r="N1114" s="177"/>
      <c r="O1114" s="177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</row>
    <row r="1115" spans="1:30" s="3" customFormat="1" ht="15" customHeight="1">
      <c r="A1115" s="282"/>
      <c r="B1115" s="186"/>
      <c r="C1115" s="45"/>
      <c r="D1115" s="177"/>
      <c r="E1115" s="177"/>
      <c r="F1115" s="177"/>
      <c r="G1115" s="177"/>
      <c r="H1115" s="177"/>
      <c r="I1115" s="177"/>
      <c r="J1115" s="177"/>
      <c r="K1115" s="177"/>
      <c r="L1115" s="177"/>
      <c r="M1115" s="177"/>
      <c r="N1115" s="177"/>
      <c r="O1115" s="177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</row>
    <row r="1116" spans="1:30" s="3" customFormat="1" ht="15" customHeight="1">
      <c r="A1116" s="282"/>
      <c r="B1116" s="186"/>
      <c r="C1116" s="45"/>
      <c r="D1116" s="177"/>
      <c r="E1116" s="177"/>
      <c r="F1116" s="177"/>
      <c r="G1116" s="177"/>
      <c r="H1116" s="177"/>
      <c r="I1116" s="177"/>
      <c r="J1116" s="177"/>
      <c r="K1116" s="177"/>
      <c r="L1116" s="177"/>
      <c r="M1116" s="177"/>
      <c r="N1116" s="177"/>
      <c r="O1116" s="177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</row>
    <row r="1117" spans="1:30" s="3" customFormat="1" ht="15" customHeight="1">
      <c r="A1117" s="282"/>
      <c r="B1117" s="186"/>
      <c r="C1117" s="45"/>
      <c r="D1117" s="177"/>
      <c r="E1117" s="177"/>
      <c r="F1117" s="177"/>
      <c r="G1117" s="177"/>
      <c r="H1117" s="177"/>
      <c r="I1117" s="177"/>
      <c r="J1117" s="177"/>
      <c r="K1117" s="177"/>
      <c r="L1117" s="177"/>
      <c r="M1117" s="177"/>
      <c r="N1117" s="177"/>
      <c r="O1117" s="17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</row>
    <row r="1118" spans="1:30" s="3" customFormat="1" ht="15" customHeight="1">
      <c r="A1118" s="282"/>
      <c r="B1118" s="186"/>
      <c r="C1118" s="45"/>
      <c r="D1118" s="177"/>
      <c r="E1118" s="177"/>
      <c r="F1118" s="177"/>
      <c r="G1118" s="177"/>
      <c r="H1118" s="177"/>
      <c r="I1118" s="177"/>
      <c r="J1118" s="177"/>
      <c r="K1118" s="177"/>
      <c r="L1118" s="177"/>
      <c r="M1118" s="177"/>
      <c r="N1118" s="177"/>
      <c r="O1118" s="177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</row>
    <row r="1119" spans="1:30" s="3" customFormat="1" ht="15" customHeight="1">
      <c r="A1119" s="282"/>
      <c r="B1119" s="186"/>
      <c r="C1119" s="45"/>
      <c r="D1119" s="177"/>
      <c r="E1119" s="177"/>
      <c r="F1119" s="177"/>
      <c r="G1119" s="177"/>
      <c r="H1119" s="177"/>
      <c r="I1119" s="177"/>
      <c r="J1119" s="177"/>
      <c r="K1119" s="177"/>
      <c r="L1119" s="177"/>
      <c r="M1119" s="177"/>
      <c r="N1119" s="177"/>
      <c r="O1119" s="177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</row>
    <row r="1120" spans="1:30" s="3" customFormat="1" ht="15" customHeight="1">
      <c r="A1120" s="282"/>
      <c r="B1120" s="186"/>
      <c r="C1120" s="45"/>
      <c r="D1120" s="177"/>
      <c r="E1120" s="177"/>
      <c r="F1120" s="177"/>
      <c r="G1120" s="177"/>
      <c r="H1120" s="177"/>
      <c r="I1120" s="177"/>
      <c r="J1120" s="177"/>
      <c r="K1120" s="177"/>
      <c r="L1120" s="177"/>
      <c r="M1120" s="177"/>
      <c r="N1120" s="177"/>
      <c r="O1120" s="177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</row>
    <row r="1121" spans="1:30" s="3" customFormat="1" ht="15" customHeight="1">
      <c r="A1121" s="282"/>
      <c r="B1121" s="186"/>
      <c r="C1121" s="45"/>
      <c r="D1121" s="177"/>
      <c r="E1121" s="177"/>
      <c r="F1121" s="177"/>
      <c r="G1121" s="177"/>
      <c r="H1121" s="177"/>
      <c r="I1121" s="177"/>
      <c r="J1121" s="177"/>
      <c r="K1121" s="177"/>
      <c r="L1121" s="177"/>
      <c r="M1121" s="177"/>
      <c r="N1121" s="177"/>
      <c r="O1121" s="177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</row>
    <row r="1122" spans="1:30" s="3" customFormat="1" ht="15" customHeight="1">
      <c r="A1122" s="282"/>
      <c r="B1122" s="186"/>
      <c r="C1122" s="45"/>
      <c r="D1122" s="177"/>
      <c r="E1122" s="177"/>
      <c r="F1122" s="177"/>
      <c r="G1122" s="177"/>
      <c r="H1122" s="177"/>
      <c r="I1122" s="177"/>
      <c r="J1122" s="177"/>
      <c r="K1122" s="177"/>
      <c r="L1122" s="177"/>
      <c r="M1122" s="177"/>
      <c r="N1122" s="177"/>
      <c r="O1122" s="177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</row>
    <row r="1123" spans="1:30" s="3" customFormat="1" ht="15" customHeight="1">
      <c r="A1123" s="282"/>
      <c r="B1123" s="186"/>
      <c r="C1123" s="45"/>
      <c r="D1123" s="177"/>
      <c r="E1123" s="177"/>
      <c r="F1123" s="177"/>
      <c r="G1123" s="177"/>
      <c r="H1123" s="177"/>
      <c r="I1123" s="177"/>
      <c r="J1123" s="177"/>
      <c r="K1123" s="177"/>
      <c r="L1123" s="177"/>
      <c r="M1123" s="177"/>
      <c r="N1123" s="177"/>
      <c r="O1123" s="177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</row>
    <row r="1124" spans="1:30" s="3" customFormat="1" ht="15" customHeight="1">
      <c r="A1124" s="282"/>
      <c r="B1124" s="186"/>
      <c r="C1124" s="45"/>
      <c r="D1124" s="177"/>
      <c r="E1124" s="177"/>
      <c r="F1124" s="177"/>
      <c r="G1124" s="177"/>
      <c r="H1124" s="177"/>
      <c r="I1124" s="177"/>
      <c r="J1124" s="177"/>
      <c r="K1124" s="177"/>
      <c r="L1124" s="177"/>
      <c r="M1124" s="177"/>
      <c r="N1124" s="177"/>
      <c r="O1124" s="177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</row>
    <row r="1125" spans="1:30" s="3" customFormat="1" ht="15" customHeight="1">
      <c r="A1125" s="282"/>
      <c r="B1125" s="186"/>
      <c r="C1125" s="45"/>
      <c r="D1125" s="177"/>
      <c r="E1125" s="177"/>
      <c r="F1125" s="177"/>
      <c r="G1125" s="177"/>
      <c r="H1125" s="177"/>
      <c r="I1125" s="177"/>
      <c r="J1125" s="177"/>
      <c r="K1125" s="177"/>
      <c r="L1125" s="177"/>
      <c r="M1125" s="177"/>
      <c r="N1125" s="177"/>
      <c r="O1125" s="177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</row>
    <row r="1126" spans="1:30" s="3" customFormat="1" ht="15" customHeight="1">
      <c r="A1126" s="282"/>
      <c r="B1126" s="186"/>
      <c r="C1126" s="45"/>
      <c r="D1126" s="177"/>
      <c r="E1126" s="177"/>
      <c r="F1126" s="177"/>
      <c r="G1126" s="177"/>
      <c r="H1126" s="177"/>
      <c r="I1126" s="177"/>
      <c r="J1126" s="177"/>
      <c r="K1126" s="177"/>
      <c r="L1126" s="177"/>
      <c r="M1126" s="177"/>
      <c r="N1126" s="177"/>
      <c r="O1126" s="177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</row>
    <row r="1127" spans="1:30" s="3" customFormat="1" ht="15" customHeight="1">
      <c r="A1127" s="282"/>
      <c r="B1127" s="186"/>
      <c r="C1127" s="45"/>
      <c r="D1127" s="177"/>
      <c r="E1127" s="177"/>
      <c r="F1127" s="177"/>
      <c r="G1127" s="177"/>
      <c r="H1127" s="177"/>
      <c r="I1127" s="177"/>
      <c r="J1127" s="177"/>
      <c r="K1127" s="177"/>
      <c r="L1127" s="177"/>
      <c r="M1127" s="177"/>
      <c r="N1127" s="177"/>
      <c r="O1127" s="17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</row>
    <row r="1128" spans="1:30" s="3" customFormat="1" ht="15" customHeight="1">
      <c r="A1128" s="282"/>
      <c r="B1128" s="186"/>
      <c r="C1128" s="45"/>
      <c r="D1128" s="177"/>
      <c r="E1128" s="177"/>
      <c r="F1128" s="177"/>
      <c r="G1128" s="177"/>
      <c r="H1128" s="177"/>
      <c r="I1128" s="177"/>
      <c r="J1128" s="177"/>
      <c r="K1128" s="177"/>
      <c r="L1128" s="177"/>
      <c r="M1128" s="177"/>
      <c r="N1128" s="177"/>
      <c r="O1128" s="177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</row>
    <row r="1129" spans="1:30" s="3" customFormat="1" ht="15" customHeight="1">
      <c r="A1129" s="282"/>
      <c r="B1129" s="186"/>
      <c r="C1129" s="45"/>
      <c r="D1129" s="177"/>
      <c r="E1129" s="177"/>
      <c r="F1129" s="177"/>
      <c r="G1129" s="177"/>
      <c r="H1129" s="177"/>
      <c r="I1129" s="177"/>
      <c r="J1129" s="177"/>
      <c r="K1129" s="177"/>
      <c r="L1129" s="177"/>
      <c r="M1129" s="177"/>
      <c r="N1129" s="177"/>
      <c r="O1129" s="177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</row>
    <row r="1130" spans="1:30" s="3" customFormat="1" ht="15" customHeight="1">
      <c r="A1130" s="282"/>
      <c r="B1130" s="186"/>
      <c r="C1130" s="45"/>
      <c r="D1130" s="177"/>
      <c r="E1130" s="177"/>
      <c r="F1130" s="177"/>
      <c r="G1130" s="177"/>
      <c r="H1130" s="177"/>
      <c r="I1130" s="177"/>
      <c r="J1130" s="177"/>
      <c r="K1130" s="177"/>
      <c r="L1130" s="177"/>
      <c r="M1130" s="177"/>
      <c r="N1130" s="177"/>
      <c r="O1130" s="177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</row>
    <row r="1131" spans="1:30" s="3" customFormat="1" ht="15" customHeight="1">
      <c r="A1131" s="282"/>
      <c r="B1131" s="186"/>
      <c r="C1131" s="45"/>
      <c r="D1131" s="177"/>
      <c r="E1131" s="177"/>
      <c r="F1131" s="177"/>
      <c r="G1131" s="46"/>
      <c r="H1131" s="47"/>
      <c r="I1131" s="47"/>
      <c r="J1131" s="47"/>
      <c r="K1131" s="47"/>
      <c r="L1131" s="47"/>
      <c r="M1131" s="47"/>
      <c r="N1131" s="47"/>
      <c r="O1131" s="47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</row>
    <row r="1132" spans="1:30" s="3" customFormat="1" ht="15" customHeight="1">
      <c r="A1132" s="282"/>
      <c r="B1132" s="186"/>
      <c r="C1132" s="45"/>
      <c r="D1132" s="177"/>
      <c r="E1132" s="177"/>
      <c r="F1132" s="177"/>
      <c r="G1132" s="46"/>
      <c r="H1132" s="47"/>
      <c r="I1132" s="47"/>
      <c r="J1132" s="47"/>
      <c r="K1132" s="47"/>
      <c r="L1132" s="47"/>
      <c r="M1132" s="47"/>
      <c r="N1132" s="47"/>
      <c r="O1132" s="47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</row>
    <row r="1133" spans="1:30" s="3" customFormat="1" ht="15" customHeight="1">
      <c r="A1133" s="282"/>
      <c r="B1133" s="186"/>
      <c r="C1133" s="45"/>
      <c r="D1133" s="177"/>
      <c r="E1133" s="177"/>
      <c r="F1133" s="177"/>
      <c r="G1133" s="177"/>
      <c r="H1133" s="177"/>
      <c r="I1133" s="177"/>
      <c r="J1133" s="177"/>
      <c r="K1133" s="177"/>
      <c r="L1133" s="177"/>
      <c r="M1133" s="177"/>
      <c r="N1133" s="177"/>
      <c r="O1133" s="177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</row>
    <row r="1134" spans="1:30" s="3" customFormat="1" ht="15" customHeight="1">
      <c r="A1134" s="282"/>
      <c r="B1134" s="186"/>
      <c r="C1134" s="45"/>
      <c r="D1134" s="177"/>
      <c r="E1134" s="177"/>
      <c r="F1134" s="177"/>
      <c r="G1134" s="177"/>
      <c r="H1134" s="177"/>
      <c r="I1134" s="177"/>
      <c r="J1134" s="177"/>
      <c r="K1134" s="177"/>
      <c r="L1134" s="177"/>
      <c r="M1134" s="177"/>
      <c r="N1134" s="177"/>
      <c r="O1134" s="177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</row>
    <row r="1135" spans="1:30" s="3" customFormat="1" ht="15" customHeight="1">
      <c r="A1135" s="282"/>
      <c r="B1135" s="186"/>
      <c r="C1135" s="45"/>
      <c r="D1135" s="177"/>
      <c r="E1135" s="177"/>
      <c r="F1135" s="177"/>
      <c r="G1135" s="177"/>
      <c r="H1135" s="177"/>
      <c r="I1135" s="177"/>
      <c r="J1135" s="177"/>
      <c r="K1135" s="177"/>
      <c r="L1135" s="177"/>
      <c r="M1135" s="177"/>
      <c r="N1135" s="177"/>
      <c r="O1135" s="177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</row>
    <row r="1136" spans="1:30" s="3" customFormat="1" ht="15" customHeight="1">
      <c r="A1136" s="282"/>
      <c r="B1136" s="186"/>
      <c r="C1136" s="45"/>
      <c r="D1136" s="177"/>
      <c r="E1136" s="177"/>
      <c r="F1136" s="177"/>
      <c r="G1136" s="177"/>
      <c r="H1136" s="177"/>
      <c r="I1136" s="177"/>
      <c r="J1136" s="177"/>
      <c r="K1136" s="177"/>
      <c r="L1136" s="177"/>
      <c r="M1136" s="177"/>
      <c r="N1136" s="177"/>
      <c r="O1136" s="177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</row>
    <row r="1137" spans="1:30" s="3" customFormat="1" ht="15" customHeight="1">
      <c r="A1137" s="282"/>
      <c r="B1137" s="186"/>
      <c r="C1137" s="45"/>
      <c r="D1137" s="177"/>
      <c r="E1137" s="177"/>
      <c r="F1137" s="177"/>
      <c r="G1137" s="177"/>
      <c r="H1137" s="177"/>
      <c r="I1137" s="177"/>
      <c r="J1137" s="177"/>
      <c r="K1137" s="177"/>
      <c r="L1137" s="177"/>
      <c r="M1137" s="177"/>
      <c r="N1137" s="177"/>
      <c r="O1137" s="17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</row>
    <row r="1138" spans="1:30" s="3" customFormat="1" ht="15" customHeight="1">
      <c r="A1138" s="282"/>
      <c r="B1138" s="186"/>
      <c r="C1138" s="45"/>
      <c r="D1138" s="177"/>
      <c r="E1138" s="177"/>
      <c r="F1138" s="177"/>
      <c r="G1138" s="177"/>
      <c r="H1138" s="177"/>
      <c r="I1138" s="177"/>
      <c r="J1138" s="177"/>
      <c r="K1138" s="177"/>
      <c r="L1138" s="177"/>
      <c r="M1138" s="177"/>
      <c r="N1138" s="177"/>
      <c r="O1138" s="177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</row>
    <row r="1139" spans="1:30" s="3" customFormat="1" ht="15" customHeight="1">
      <c r="A1139" s="282"/>
      <c r="B1139" s="186"/>
      <c r="C1139" s="45"/>
      <c r="D1139" s="177"/>
      <c r="E1139" s="177"/>
      <c r="F1139" s="177"/>
      <c r="G1139" s="177"/>
      <c r="H1139" s="177"/>
      <c r="I1139" s="177"/>
      <c r="J1139" s="177"/>
      <c r="K1139" s="177"/>
      <c r="L1139" s="177"/>
      <c r="M1139" s="177"/>
      <c r="N1139" s="177"/>
      <c r="O1139" s="177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</row>
    <row r="1140" spans="1:15" ht="15">
      <c r="A1140" s="282"/>
      <c r="B1140" s="186"/>
      <c r="C1140" s="45"/>
      <c r="D1140" s="177"/>
      <c r="E1140" s="177"/>
      <c r="F1140" s="177"/>
      <c r="G1140" s="177"/>
      <c r="H1140" s="177"/>
      <c r="I1140" s="177"/>
      <c r="J1140" s="177"/>
      <c r="K1140" s="177"/>
      <c r="L1140" s="177"/>
      <c r="M1140" s="177"/>
      <c r="N1140" s="177"/>
      <c r="O1140" s="177"/>
    </row>
    <row r="1141" spans="1:15" ht="15">
      <c r="A1141" s="282"/>
      <c r="B1141" s="186"/>
      <c r="C1141" s="45"/>
      <c r="D1141" s="177"/>
      <c r="E1141" s="177"/>
      <c r="F1141" s="177"/>
      <c r="G1141" s="177"/>
      <c r="H1141" s="177"/>
      <c r="I1141" s="177"/>
      <c r="J1141" s="177"/>
      <c r="K1141" s="177"/>
      <c r="L1141" s="177"/>
      <c r="M1141" s="177"/>
      <c r="N1141" s="177"/>
      <c r="O1141" s="177"/>
    </row>
    <row r="1142" spans="1:15" ht="15">
      <c r="A1142" s="282"/>
      <c r="B1142" s="186"/>
      <c r="C1142" s="45"/>
      <c r="D1142" s="177"/>
      <c r="E1142" s="177"/>
      <c r="F1142" s="177"/>
      <c r="G1142" s="177"/>
      <c r="H1142" s="177"/>
      <c r="I1142" s="177"/>
      <c r="J1142" s="177"/>
      <c r="K1142" s="177"/>
      <c r="L1142" s="177"/>
      <c r="M1142" s="177"/>
      <c r="N1142" s="177"/>
      <c r="O1142" s="177"/>
    </row>
    <row r="1143" spans="1:15" ht="15">
      <c r="A1143" s="282"/>
      <c r="B1143" s="186"/>
      <c r="C1143" s="45"/>
      <c r="D1143" s="177"/>
      <c r="E1143" s="177"/>
      <c r="F1143" s="177"/>
      <c r="G1143" s="177"/>
      <c r="H1143" s="177"/>
      <c r="I1143" s="177"/>
      <c r="J1143" s="177"/>
      <c r="K1143" s="177"/>
      <c r="L1143" s="177"/>
      <c r="M1143" s="177"/>
      <c r="N1143" s="177"/>
      <c r="O1143" s="177"/>
    </row>
    <row r="1144" spans="1:15" ht="15">
      <c r="A1144" s="282"/>
      <c r="B1144" s="186"/>
      <c r="C1144" s="45"/>
      <c r="D1144" s="177"/>
      <c r="E1144" s="177"/>
      <c r="F1144" s="177"/>
      <c r="G1144" s="177"/>
      <c r="H1144" s="177"/>
      <c r="I1144" s="177"/>
      <c r="J1144" s="177"/>
      <c r="K1144" s="177"/>
      <c r="L1144" s="177"/>
      <c r="M1144" s="177"/>
      <c r="N1144" s="177"/>
      <c r="O1144" s="177"/>
    </row>
    <row r="1145" spans="1:15" ht="15">
      <c r="A1145" s="282"/>
      <c r="B1145" s="186"/>
      <c r="C1145" s="45"/>
      <c r="D1145" s="177"/>
      <c r="E1145" s="177"/>
      <c r="F1145" s="177"/>
      <c r="G1145" s="46"/>
      <c r="H1145" s="47"/>
      <c r="I1145" s="47"/>
      <c r="J1145" s="47"/>
      <c r="K1145" s="47"/>
      <c r="L1145" s="47"/>
      <c r="M1145" s="47"/>
      <c r="N1145" s="47"/>
      <c r="O1145" s="47"/>
    </row>
    <row r="1146" spans="1:15" ht="15">
      <c r="A1146" s="282"/>
      <c r="B1146" s="186"/>
      <c r="C1146" s="45"/>
      <c r="D1146" s="177"/>
      <c r="E1146" s="177"/>
      <c r="F1146" s="177"/>
      <c r="G1146" s="177"/>
      <c r="H1146" s="177"/>
      <c r="I1146" s="177"/>
      <c r="J1146" s="177"/>
      <c r="K1146" s="177"/>
      <c r="L1146" s="177"/>
      <c r="M1146" s="177"/>
      <c r="N1146" s="177"/>
      <c r="O1146" s="177"/>
    </row>
    <row r="1147" spans="1:15" ht="15">
      <c r="A1147" s="282"/>
      <c r="B1147" s="186"/>
      <c r="C1147" s="45"/>
      <c r="D1147" s="177"/>
      <c r="E1147" s="177"/>
      <c r="F1147" s="177"/>
      <c r="G1147" s="177"/>
      <c r="H1147" s="177"/>
      <c r="I1147" s="177"/>
      <c r="J1147" s="177"/>
      <c r="K1147" s="177"/>
      <c r="L1147" s="177"/>
      <c r="M1147" s="177"/>
      <c r="N1147" s="177"/>
      <c r="O1147" s="177"/>
    </row>
    <row r="1148" spans="1:15" ht="15">
      <c r="A1148" s="282"/>
      <c r="B1148" s="186"/>
      <c r="C1148" s="45"/>
      <c r="D1148" s="177"/>
      <c r="E1148" s="177"/>
      <c r="F1148" s="177"/>
      <c r="G1148" s="177"/>
      <c r="H1148" s="177"/>
      <c r="I1148" s="177"/>
      <c r="J1148" s="177"/>
      <c r="K1148" s="177"/>
      <c r="L1148" s="177"/>
      <c r="M1148" s="177"/>
      <c r="N1148" s="177"/>
      <c r="O1148" s="177"/>
    </row>
    <row r="1149" spans="1:15" ht="15">
      <c r="A1149" s="282"/>
      <c r="B1149" s="186"/>
      <c r="C1149" s="45"/>
      <c r="D1149" s="177"/>
      <c r="E1149" s="177"/>
      <c r="F1149" s="177"/>
      <c r="G1149" s="177"/>
      <c r="H1149" s="177"/>
      <c r="I1149" s="177"/>
      <c r="J1149" s="177"/>
      <c r="K1149" s="177"/>
      <c r="L1149" s="177"/>
      <c r="M1149" s="177"/>
      <c r="N1149" s="177"/>
      <c r="O1149" s="177"/>
    </row>
    <row r="1150" spans="1:15" ht="15">
      <c r="A1150" s="282"/>
      <c r="B1150" s="186"/>
      <c r="C1150" s="45"/>
      <c r="D1150" s="177"/>
      <c r="E1150" s="177"/>
      <c r="F1150" s="177"/>
      <c r="G1150" s="177"/>
      <c r="H1150" s="177"/>
      <c r="I1150" s="177"/>
      <c r="J1150" s="177"/>
      <c r="K1150" s="177"/>
      <c r="L1150" s="177"/>
      <c r="M1150" s="177"/>
      <c r="N1150" s="177"/>
      <c r="O1150" s="177"/>
    </row>
    <row r="1151" spans="1:15" ht="15">
      <c r="A1151" s="282"/>
      <c r="B1151" s="186"/>
      <c r="C1151" s="45"/>
      <c r="D1151" s="177"/>
      <c r="E1151" s="177"/>
      <c r="F1151" s="177"/>
      <c r="G1151" s="177"/>
      <c r="H1151" s="177"/>
      <c r="I1151" s="177"/>
      <c r="J1151" s="177"/>
      <c r="K1151" s="177"/>
      <c r="L1151" s="177"/>
      <c r="M1151" s="177"/>
      <c r="N1151" s="177"/>
      <c r="O1151" s="177"/>
    </row>
    <row r="1152" spans="1:15" ht="15">
      <c r="A1152" s="282"/>
      <c r="B1152" s="186"/>
      <c r="C1152" s="45"/>
      <c r="D1152" s="177"/>
      <c r="E1152" s="177"/>
      <c r="F1152" s="177"/>
      <c r="G1152" s="177"/>
      <c r="H1152" s="177"/>
      <c r="I1152" s="177"/>
      <c r="J1152" s="177"/>
      <c r="K1152" s="177"/>
      <c r="L1152" s="177"/>
      <c r="M1152" s="177"/>
      <c r="N1152" s="177"/>
      <c r="O1152" s="177"/>
    </row>
    <row r="1153" spans="1:15" ht="15">
      <c r="A1153" s="282"/>
      <c r="B1153" s="186"/>
      <c r="C1153" s="45"/>
      <c r="D1153" s="177"/>
      <c r="E1153" s="177"/>
      <c r="F1153" s="177"/>
      <c r="G1153" s="177"/>
      <c r="H1153" s="177"/>
      <c r="I1153" s="177"/>
      <c r="J1153" s="177"/>
      <c r="K1153" s="177"/>
      <c r="L1153" s="177"/>
      <c r="M1153" s="177"/>
      <c r="N1153" s="177"/>
      <c r="O1153" s="177"/>
    </row>
    <row r="1154" spans="1:15" ht="15">
      <c r="A1154" s="332"/>
      <c r="B1154" s="186"/>
      <c r="C1154" s="309"/>
      <c r="D1154" s="309"/>
      <c r="E1154" s="309"/>
      <c r="F1154" s="309"/>
      <c r="G1154" s="309"/>
      <c r="H1154" s="309"/>
      <c r="I1154" s="309"/>
      <c r="J1154" s="309"/>
      <c r="K1154" s="309"/>
      <c r="L1154" s="309"/>
      <c r="M1154" s="309"/>
      <c r="N1154" s="309"/>
      <c r="O1154" s="309"/>
    </row>
    <row r="1155" spans="1:15" ht="15">
      <c r="A1155" s="282"/>
      <c r="B1155" s="186"/>
      <c r="C1155" s="45"/>
      <c r="D1155" s="177"/>
      <c r="E1155" s="177"/>
      <c r="F1155" s="177"/>
      <c r="G1155" s="46"/>
      <c r="H1155" s="47"/>
      <c r="I1155" s="47"/>
      <c r="J1155" s="47"/>
      <c r="K1155" s="47"/>
      <c r="L1155" s="47"/>
      <c r="M1155" s="47"/>
      <c r="N1155" s="47"/>
      <c r="O1155" s="47"/>
    </row>
    <row r="1156" spans="1:15" ht="15">
      <c r="A1156" s="282"/>
      <c r="B1156" s="186"/>
      <c r="C1156" s="45"/>
      <c r="D1156" s="177"/>
      <c r="E1156" s="177"/>
      <c r="F1156" s="177"/>
      <c r="G1156" s="177"/>
      <c r="H1156" s="177"/>
      <c r="I1156" s="177"/>
      <c r="J1156" s="177"/>
      <c r="K1156" s="177"/>
      <c r="L1156" s="177"/>
      <c r="M1156" s="177"/>
      <c r="N1156" s="177"/>
      <c r="O1156" s="177"/>
    </row>
    <row r="1157" spans="1:15" ht="15">
      <c r="A1157" s="282"/>
      <c r="B1157" s="186"/>
      <c r="C1157" s="45"/>
      <c r="D1157" s="177"/>
      <c r="E1157" s="177"/>
      <c r="F1157" s="177"/>
      <c r="G1157" s="177"/>
      <c r="H1157" s="177"/>
      <c r="I1157" s="177"/>
      <c r="J1157" s="177"/>
      <c r="K1157" s="177"/>
      <c r="L1157" s="177"/>
      <c r="M1157" s="177"/>
      <c r="N1157" s="177"/>
      <c r="O1157" s="177"/>
    </row>
    <row r="1158" spans="1:15" ht="12.75">
      <c r="A1158" s="332"/>
      <c r="B1158" s="309"/>
      <c r="C1158" s="338"/>
      <c r="D1158" s="309"/>
      <c r="E1158" s="309"/>
      <c r="F1158" s="309"/>
      <c r="G1158" s="309"/>
      <c r="H1158" s="309"/>
      <c r="I1158" s="309"/>
      <c r="J1158" s="309"/>
      <c r="K1158" s="309"/>
      <c r="L1158" s="309"/>
      <c r="M1158" s="309"/>
      <c r="N1158" s="309"/>
      <c r="O1158" s="309"/>
    </row>
    <row r="1159" spans="1:15" ht="15">
      <c r="A1159" s="282"/>
      <c r="B1159" s="186"/>
      <c r="C1159" s="45"/>
      <c r="D1159" s="177"/>
      <c r="E1159" s="177"/>
      <c r="F1159" s="177"/>
      <c r="G1159" s="46"/>
      <c r="H1159" s="47"/>
      <c r="I1159" s="47"/>
      <c r="J1159" s="47"/>
      <c r="K1159" s="47"/>
      <c r="L1159" s="47"/>
      <c r="M1159" s="47"/>
      <c r="N1159" s="47"/>
      <c r="O1159" s="47"/>
    </row>
    <row r="1160" spans="1:15" ht="15">
      <c r="A1160" s="282"/>
      <c r="B1160" s="186"/>
      <c r="C1160" s="45"/>
      <c r="D1160" s="177"/>
      <c r="E1160" s="177"/>
      <c r="F1160" s="177"/>
      <c r="G1160" s="177"/>
      <c r="H1160" s="177"/>
      <c r="I1160" s="177"/>
      <c r="J1160" s="177"/>
      <c r="K1160" s="177"/>
      <c r="L1160" s="177"/>
      <c r="M1160" s="177"/>
      <c r="N1160" s="177"/>
      <c r="O1160" s="177"/>
    </row>
    <row r="1161" spans="1:15" ht="15">
      <c r="A1161" s="332"/>
      <c r="B1161" s="309"/>
      <c r="C1161" s="45"/>
      <c r="D1161" s="309"/>
      <c r="E1161" s="309"/>
      <c r="F1161" s="309"/>
      <c r="G1161" s="309"/>
      <c r="H1161" s="309"/>
      <c r="I1161" s="309"/>
      <c r="J1161" s="309"/>
      <c r="K1161" s="309"/>
      <c r="L1161" s="309"/>
      <c r="M1161" s="309"/>
      <c r="N1161" s="309"/>
      <c r="O1161" s="309"/>
    </row>
    <row r="1162" spans="1:15" ht="15">
      <c r="A1162" s="339"/>
      <c r="B1162" s="340"/>
      <c r="C1162" s="45"/>
      <c r="D1162" s="341"/>
      <c r="E1162" s="341"/>
      <c r="F1162" s="341"/>
      <c r="G1162" s="341"/>
      <c r="H1162" s="341"/>
      <c r="I1162" s="341"/>
      <c r="J1162" s="341"/>
      <c r="K1162" s="341"/>
      <c r="L1162" s="341"/>
      <c r="M1162" s="341"/>
      <c r="N1162" s="341"/>
      <c r="O1162" s="341"/>
    </row>
    <row r="1163" spans="1:15" ht="15">
      <c r="A1163" s="332"/>
      <c r="B1163" s="309"/>
      <c r="C1163" s="45"/>
      <c r="D1163" s="341"/>
      <c r="E1163" s="341"/>
      <c r="F1163" s="341"/>
      <c r="G1163" s="341"/>
      <c r="H1163" s="341"/>
      <c r="I1163" s="341"/>
      <c r="J1163" s="341"/>
      <c r="K1163" s="341"/>
      <c r="L1163" s="341"/>
      <c r="M1163" s="341"/>
      <c r="N1163" s="341"/>
      <c r="O1163" s="341"/>
    </row>
    <row r="1164" spans="1:15" ht="15" customHeight="1">
      <c r="A1164" s="282"/>
      <c r="B1164" s="186"/>
      <c r="C1164" s="336"/>
      <c r="D1164" s="177"/>
      <c r="E1164" s="177"/>
      <c r="F1164" s="177"/>
      <c r="G1164" s="46"/>
      <c r="H1164" s="47"/>
      <c r="I1164" s="47"/>
      <c r="J1164" s="47"/>
      <c r="K1164" s="47"/>
      <c r="L1164" s="47"/>
      <c r="M1164" s="47"/>
      <c r="N1164" s="47"/>
      <c r="O1164" s="47"/>
    </row>
    <row r="1165" spans="1:15" ht="15" customHeight="1">
      <c r="A1165" s="282"/>
      <c r="B1165" s="186"/>
      <c r="C1165" s="336"/>
      <c r="D1165" s="177"/>
      <c r="E1165" s="177"/>
      <c r="F1165" s="177"/>
      <c r="G1165" s="177"/>
      <c r="H1165" s="47"/>
      <c r="I1165" s="177"/>
      <c r="J1165" s="177"/>
      <c r="K1165" s="177"/>
      <c r="L1165" s="177"/>
      <c r="M1165" s="177"/>
      <c r="N1165" s="177"/>
      <c r="O1165" s="177"/>
    </row>
    <row r="1166" spans="1:15" ht="15" customHeight="1">
      <c r="A1166" s="282"/>
      <c r="B1166" s="186"/>
      <c r="C1166" s="342"/>
      <c r="D1166" s="177"/>
      <c r="E1166" s="177"/>
      <c r="F1166" s="177"/>
      <c r="G1166" s="177"/>
      <c r="H1166" s="47"/>
      <c r="I1166" s="177"/>
      <c r="J1166" s="177"/>
      <c r="K1166" s="177"/>
      <c r="L1166" s="177"/>
      <c r="M1166" s="177"/>
      <c r="N1166" s="177"/>
      <c r="O1166" s="177"/>
    </row>
    <row r="1167" spans="1:15" ht="15">
      <c r="A1167" s="282"/>
      <c r="B1167" s="186"/>
      <c r="C1167" s="343"/>
      <c r="D1167" s="177"/>
      <c r="E1167" s="177"/>
      <c r="F1167" s="177"/>
      <c r="G1167" s="177"/>
      <c r="H1167" s="47"/>
      <c r="I1167" s="177"/>
      <c r="J1167" s="177"/>
      <c r="K1167" s="177"/>
      <c r="L1167" s="177"/>
      <c r="M1167" s="177"/>
      <c r="N1167" s="177"/>
      <c r="O1167" s="177"/>
    </row>
    <row r="1168" spans="1:15" ht="15.75" customHeight="1">
      <c r="A1168" s="344"/>
      <c r="B1168" s="185"/>
      <c r="C1168" s="345"/>
      <c r="D1168" s="345"/>
      <c r="E1168" s="345"/>
      <c r="F1168" s="345"/>
      <c r="G1168" s="345"/>
      <c r="H1168" s="346"/>
      <c r="I1168" s="345"/>
      <c r="J1168" s="345"/>
      <c r="K1168" s="345"/>
      <c r="L1168" s="345"/>
      <c r="M1168" s="345"/>
      <c r="N1168" s="345"/>
      <c r="O1168" s="345"/>
    </row>
    <row r="1169" spans="1:15" ht="15.75" customHeight="1">
      <c r="A1169" s="344"/>
      <c r="B1169" s="185"/>
      <c r="C1169" s="347"/>
      <c r="D1169" s="345"/>
      <c r="E1169" s="345"/>
      <c r="F1169" s="345"/>
      <c r="G1169" s="345"/>
      <c r="H1169" s="346"/>
      <c r="I1169" s="345"/>
      <c r="J1169" s="345"/>
      <c r="K1169" s="345"/>
      <c r="L1169" s="345"/>
      <c r="M1169" s="345"/>
      <c r="N1169" s="345"/>
      <c r="O1169" s="345"/>
    </row>
    <row r="1170" spans="1:15" ht="15.75" customHeight="1">
      <c r="A1170" s="344"/>
      <c r="B1170" s="185"/>
      <c r="C1170" s="348"/>
      <c r="D1170" s="346"/>
      <c r="E1170" s="346"/>
      <c r="F1170" s="346"/>
      <c r="G1170" s="346"/>
      <c r="H1170" s="346"/>
      <c r="I1170" s="346"/>
      <c r="J1170" s="346"/>
      <c r="K1170" s="346"/>
      <c r="L1170" s="346"/>
      <c r="M1170" s="346"/>
      <c r="N1170" s="346"/>
      <c r="O1170" s="346"/>
    </row>
    <row r="1171" spans="1:15" ht="17.25" customHeight="1">
      <c r="A1171" s="282"/>
      <c r="B1171" s="186"/>
      <c r="C1171" s="345"/>
      <c r="D1171" s="346"/>
      <c r="E1171" s="346"/>
      <c r="F1171" s="346"/>
      <c r="G1171" s="346"/>
      <c r="H1171" s="346"/>
      <c r="I1171" s="346"/>
      <c r="J1171" s="346"/>
      <c r="K1171" s="346"/>
      <c r="L1171" s="346"/>
      <c r="M1171" s="346"/>
      <c r="N1171" s="346"/>
      <c r="O1171" s="346"/>
    </row>
    <row r="1172" spans="1:15" ht="17.25" customHeight="1">
      <c r="A1172" s="282"/>
      <c r="B1172" s="186"/>
      <c r="C1172" s="347"/>
      <c r="D1172" s="346"/>
      <c r="E1172" s="346"/>
      <c r="F1172" s="346"/>
      <c r="G1172" s="346"/>
      <c r="H1172" s="346"/>
      <c r="I1172" s="346"/>
      <c r="J1172" s="346"/>
      <c r="K1172" s="346"/>
      <c r="L1172" s="346"/>
      <c r="M1172" s="346"/>
      <c r="N1172" s="346"/>
      <c r="O1172" s="346"/>
    </row>
    <row r="1173" spans="1:15" ht="17.25" customHeight="1">
      <c r="A1173" s="282"/>
      <c r="B1173" s="186"/>
      <c r="C1173" s="347"/>
      <c r="D1173" s="346"/>
      <c r="E1173" s="346"/>
      <c r="F1173" s="346"/>
      <c r="G1173" s="346"/>
      <c r="H1173" s="346"/>
      <c r="I1173" s="346"/>
      <c r="J1173" s="346"/>
      <c r="K1173" s="346"/>
      <c r="L1173" s="346"/>
      <c r="M1173" s="346"/>
      <c r="N1173" s="346"/>
      <c r="O1173" s="346"/>
    </row>
    <row r="1174" spans="1:15" ht="17.25" customHeight="1">
      <c r="A1174" s="310"/>
      <c r="B1174" s="186"/>
      <c r="C1174" s="347"/>
      <c r="D1174" s="346"/>
      <c r="E1174" s="346"/>
      <c r="F1174" s="346"/>
      <c r="G1174" s="346"/>
      <c r="H1174" s="346"/>
      <c r="I1174" s="346"/>
      <c r="J1174" s="346"/>
      <c r="K1174" s="346"/>
      <c r="L1174" s="346"/>
      <c r="M1174" s="346"/>
      <c r="N1174" s="346"/>
      <c r="O1174" s="346"/>
    </row>
    <row r="1175" spans="1:15" ht="17.25" customHeight="1">
      <c r="A1175" s="310"/>
      <c r="B1175" s="186"/>
      <c r="C1175" s="348"/>
      <c r="D1175" s="346"/>
      <c r="E1175" s="346"/>
      <c r="F1175" s="346"/>
      <c r="G1175" s="346"/>
      <c r="H1175" s="346"/>
      <c r="I1175" s="346"/>
      <c r="J1175" s="346"/>
      <c r="K1175" s="346"/>
      <c r="L1175" s="346"/>
      <c r="M1175" s="346"/>
      <c r="N1175" s="346"/>
      <c r="O1175" s="346"/>
    </row>
    <row r="1176" spans="1:15" ht="17.25" customHeight="1">
      <c r="A1176" s="282"/>
      <c r="B1176" s="186"/>
      <c r="C1176" s="345"/>
      <c r="D1176" s="346"/>
      <c r="E1176" s="346"/>
      <c r="F1176" s="346"/>
      <c r="G1176" s="346"/>
      <c r="H1176" s="346"/>
      <c r="I1176" s="346"/>
      <c r="J1176" s="346"/>
      <c r="K1176" s="346"/>
      <c r="L1176" s="346"/>
      <c r="M1176" s="346"/>
      <c r="N1176" s="346"/>
      <c r="O1176" s="346"/>
    </row>
    <row r="1177" spans="1:15" ht="15">
      <c r="A1177" s="282"/>
      <c r="B1177" s="186"/>
      <c r="C1177" s="46"/>
      <c r="D1177" s="177"/>
      <c r="E1177" s="177"/>
      <c r="F1177" s="177"/>
      <c r="G1177" s="46"/>
      <c r="H1177" s="47"/>
      <c r="I1177" s="47"/>
      <c r="J1177" s="47"/>
      <c r="K1177" s="47"/>
      <c r="L1177" s="47"/>
      <c r="M1177" s="47"/>
      <c r="N1177" s="47"/>
      <c r="O1177" s="47"/>
    </row>
    <row r="1178" spans="1:15" ht="15">
      <c r="A1178" s="282"/>
      <c r="B1178" s="186"/>
      <c r="C1178" s="46"/>
      <c r="D1178" s="177"/>
      <c r="E1178" s="177"/>
      <c r="F1178" s="177"/>
      <c r="G1178" s="177"/>
      <c r="H1178" s="177"/>
      <c r="I1178" s="177"/>
      <c r="J1178" s="177"/>
      <c r="K1178" s="177"/>
      <c r="L1178" s="177"/>
      <c r="M1178" s="177"/>
      <c r="N1178" s="177"/>
      <c r="O1178" s="177"/>
    </row>
    <row r="1179" spans="1:15" ht="15">
      <c r="A1179" s="282"/>
      <c r="B1179" s="186"/>
      <c r="C1179" s="46"/>
      <c r="D1179" s="177"/>
      <c r="E1179" s="177"/>
      <c r="F1179" s="177"/>
      <c r="G1179" s="177"/>
      <c r="H1179" s="177"/>
      <c r="I1179" s="177"/>
      <c r="J1179" s="177"/>
      <c r="K1179" s="177"/>
      <c r="L1179" s="177"/>
      <c r="M1179" s="177"/>
      <c r="N1179" s="177"/>
      <c r="O1179" s="177"/>
    </row>
    <row r="1180" spans="1:15" ht="14.25" customHeight="1">
      <c r="A1180" s="332"/>
      <c r="B1180" s="309"/>
      <c r="C1180" s="309"/>
      <c r="D1180" s="309"/>
      <c r="E1180" s="309"/>
      <c r="F1180" s="309"/>
      <c r="G1180" s="309"/>
      <c r="H1180" s="309"/>
      <c r="I1180" s="309"/>
      <c r="J1180" s="309"/>
      <c r="K1180" s="309"/>
      <c r="L1180" s="309"/>
      <c r="M1180" s="309"/>
      <c r="N1180" s="309"/>
      <c r="O1180" s="309"/>
    </row>
    <row r="1181" spans="1:15" ht="15">
      <c r="A1181" s="282"/>
      <c r="B1181" s="186"/>
      <c r="C1181" s="45"/>
      <c r="D1181" s="177"/>
      <c r="E1181" s="177"/>
      <c r="F1181" s="177"/>
      <c r="G1181" s="177"/>
      <c r="H1181" s="177"/>
      <c r="I1181" s="177"/>
      <c r="J1181" s="177"/>
      <c r="K1181" s="177"/>
      <c r="L1181" s="177"/>
      <c r="M1181" s="177"/>
      <c r="N1181" s="177"/>
      <c r="O1181" s="177"/>
    </row>
    <row r="1182" spans="1:15" ht="15">
      <c r="A1182" s="282"/>
      <c r="B1182" s="186"/>
      <c r="C1182" s="45"/>
      <c r="D1182" s="177"/>
      <c r="E1182" s="177"/>
      <c r="F1182" s="177"/>
      <c r="G1182" s="177"/>
      <c r="H1182" s="177"/>
      <c r="I1182" s="177"/>
      <c r="J1182" s="177"/>
      <c r="K1182" s="177"/>
      <c r="L1182" s="177"/>
      <c r="M1182" s="177"/>
      <c r="N1182" s="177"/>
      <c r="O1182" s="177"/>
    </row>
    <row r="1183" spans="1:15" ht="15">
      <c r="A1183" s="282"/>
      <c r="B1183" s="186"/>
      <c r="C1183" s="45"/>
      <c r="D1183" s="177"/>
      <c r="E1183" s="177"/>
      <c r="F1183" s="177"/>
      <c r="G1183" s="177"/>
      <c r="H1183" s="177"/>
      <c r="I1183" s="177"/>
      <c r="J1183" s="177"/>
      <c r="K1183" s="177"/>
      <c r="L1183" s="177"/>
      <c r="M1183" s="177"/>
      <c r="N1183" s="177"/>
      <c r="O1183" s="177"/>
    </row>
    <row r="1184" spans="1:15" ht="15.75" customHeight="1">
      <c r="A1184" s="332"/>
      <c r="B1184" s="309"/>
      <c r="C1184" s="309"/>
      <c r="D1184" s="309"/>
      <c r="E1184" s="309"/>
      <c r="F1184" s="309"/>
      <c r="G1184" s="309"/>
      <c r="H1184" s="309"/>
      <c r="I1184" s="309"/>
      <c r="J1184" s="309"/>
      <c r="K1184" s="309"/>
      <c r="L1184" s="309"/>
      <c r="M1184" s="309"/>
      <c r="N1184" s="309"/>
      <c r="O1184" s="309"/>
    </row>
    <row r="1185" spans="1:15" ht="15">
      <c r="A1185" s="282"/>
      <c r="B1185" s="186"/>
      <c r="C1185" s="45"/>
      <c r="D1185" s="177"/>
      <c r="E1185" s="177"/>
      <c r="F1185" s="177"/>
      <c r="G1185" s="46"/>
      <c r="H1185" s="47"/>
      <c r="I1185" s="47"/>
      <c r="J1185" s="47"/>
      <c r="K1185" s="47"/>
      <c r="L1185" s="47"/>
      <c r="M1185" s="47"/>
      <c r="N1185" s="47"/>
      <c r="O1185" s="47"/>
    </row>
    <row r="1186" spans="1:15" ht="15">
      <c r="A1186" s="282"/>
      <c r="B1186" s="186"/>
      <c r="C1186" s="45"/>
      <c r="D1186" s="177"/>
      <c r="E1186" s="177"/>
      <c r="F1186" s="177"/>
      <c r="G1186" s="177"/>
      <c r="H1186" s="177"/>
      <c r="I1186" s="177"/>
      <c r="J1186" s="177"/>
      <c r="K1186" s="177"/>
      <c r="L1186" s="177"/>
      <c r="M1186" s="177"/>
      <c r="N1186" s="177"/>
      <c r="O1186" s="177"/>
    </row>
    <row r="1187" spans="1:15" ht="15">
      <c r="A1187" s="282"/>
      <c r="B1187" s="186"/>
      <c r="C1187" s="45"/>
      <c r="D1187" s="177"/>
      <c r="E1187" s="177"/>
      <c r="F1187" s="177"/>
      <c r="G1187" s="177"/>
      <c r="H1187" s="177"/>
      <c r="I1187" s="177"/>
      <c r="J1187" s="177"/>
      <c r="K1187" s="177"/>
      <c r="L1187" s="177"/>
      <c r="M1187" s="177"/>
      <c r="N1187" s="177"/>
      <c r="O1187" s="177"/>
    </row>
    <row r="1188" spans="1:15" ht="15">
      <c r="A1188" s="339"/>
      <c r="B1188" s="349"/>
      <c r="C1188" s="335"/>
      <c r="D1188" s="335"/>
      <c r="E1188" s="335"/>
      <c r="F1188" s="335"/>
      <c r="G1188" s="335"/>
      <c r="H1188" s="335"/>
      <c r="I1188" s="335"/>
      <c r="J1188" s="335"/>
      <c r="K1188" s="335"/>
      <c r="L1188" s="335"/>
      <c r="M1188" s="335"/>
      <c r="N1188" s="335"/>
      <c r="O1188" s="335"/>
    </row>
    <row r="1189" spans="1:15" ht="15">
      <c r="A1189" s="339"/>
      <c r="B1189" s="349"/>
      <c r="C1189" s="347"/>
      <c r="D1189" s="346"/>
      <c r="E1189" s="346"/>
      <c r="F1189" s="346"/>
      <c r="G1189" s="346"/>
      <c r="H1189" s="346"/>
      <c r="I1189" s="346"/>
      <c r="J1189" s="346"/>
      <c r="K1189" s="346"/>
      <c r="L1189" s="346"/>
      <c r="M1189" s="346"/>
      <c r="N1189" s="346"/>
      <c r="O1189" s="346"/>
    </row>
    <row r="1190" spans="1:15" ht="12.75">
      <c r="A1190" s="332"/>
      <c r="B1190" s="309"/>
      <c r="C1190" s="350"/>
      <c r="D1190" s="350"/>
      <c r="E1190" s="350"/>
      <c r="F1190" s="350"/>
      <c r="G1190" s="350"/>
      <c r="H1190" s="350"/>
      <c r="I1190" s="350"/>
      <c r="J1190" s="350"/>
      <c r="K1190" s="350"/>
      <c r="L1190" s="350"/>
      <c r="M1190" s="350"/>
      <c r="N1190" s="350"/>
      <c r="O1190" s="350"/>
    </row>
    <row r="1191" spans="1:15" ht="15">
      <c r="A1191" s="282"/>
      <c r="B1191" s="186"/>
      <c r="C1191" s="45"/>
      <c r="D1191" s="177"/>
      <c r="E1191" s="177"/>
      <c r="F1191" s="177"/>
      <c r="G1191" s="46"/>
      <c r="H1191" s="47"/>
      <c r="I1191" s="47"/>
      <c r="J1191" s="47"/>
      <c r="K1191" s="47"/>
      <c r="L1191" s="47"/>
      <c r="M1191" s="47"/>
      <c r="N1191" s="47"/>
      <c r="O1191" s="47"/>
    </row>
    <row r="1192" spans="1:15" ht="15">
      <c r="A1192" s="282"/>
      <c r="B1192" s="186"/>
      <c r="C1192" s="45"/>
      <c r="D1192" s="177"/>
      <c r="E1192" s="177"/>
      <c r="F1192" s="177"/>
      <c r="G1192" s="177"/>
      <c r="H1192" s="177"/>
      <c r="I1192" s="177"/>
      <c r="J1192" s="177"/>
      <c r="K1192" s="177"/>
      <c r="L1192" s="177"/>
      <c r="M1192" s="177"/>
      <c r="N1192" s="177"/>
      <c r="O1192" s="177"/>
    </row>
    <row r="1193" spans="1:15" ht="15">
      <c r="A1193" s="282"/>
      <c r="B1193" s="186"/>
      <c r="C1193" s="45"/>
      <c r="D1193" s="177"/>
      <c r="E1193" s="177"/>
      <c r="F1193" s="177"/>
      <c r="G1193" s="177"/>
      <c r="H1193" s="177"/>
      <c r="I1193" s="177"/>
      <c r="J1193" s="177"/>
      <c r="K1193" s="177"/>
      <c r="L1193" s="177"/>
      <c r="M1193" s="177"/>
      <c r="N1193" s="177"/>
      <c r="O1193" s="177"/>
    </row>
    <row r="1194" spans="1:15" ht="15">
      <c r="A1194" s="282"/>
      <c r="B1194" s="186"/>
      <c r="C1194" s="45"/>
      <c r="D1194" s="177"/>
      <c r="E1194" s="177"/>
      <c r="F1194" s="177"/>
      <c r="G1194" s="177"/>
      <c r="H1194" s="177"/>
      <c r="I1194" s="177"/>
      <c r="J1194" s="177"/>
      <c r="K1194" s="177"/>
      <c r="L1194" s="177"/>
      <c r="M1194" s="177"/>
      <c r="N1194" s="177"/>
      <c r="O1194" s="177"/>
    </row>
    <row r="1195" spans="1:15" ht="15">
      <c r="A1195" s="282"/>
      <c r="B1195" s="186"/>
      <c r="C1195" s="45"/>
      <c r="D1195" s="177"/>
      <c r="E1195" s="177"/>
      <c r="F1195" s="177"/>
      <c r="G1195" s="177"/>
      <c r="H1195" s="177"/>
      <c r="I1195" s="177"/>
      <c r="J1195" s="177"/>
      <c r="K1195" s="177"/>
      <c r="L1195" s="177"/>
      <c r="M1195" s="177"/>
      <c r="N1195" s="177"/>
      <c r="O1195" s="177"/>
    </row>
    <row r="1196" spans="1:15" ht="15">
      <c r="A1196" s="282"/>
      <c r="B1196" s="186"/>
      <c r="C1196" s="45"/>
      <c r="D1196" s="177"/>
      <c r="E1196" s="177"/>
      <c r="F1196" s="177"/>
      <c r="G1196" s="177"/>
      <c r="H1196" s="177"/>
      <c r="I1196" s="177"/>
      <c r="J1196" s="177"/>
      <c r="K1196" s="177"/>
      <c r="L1196" s="177"/>
      <c r="M1196" s="177"/>
      <c r="N1196" s="177"/>
      <c r="O1196" s="177"/>
    </row>
    <row r="1197" spans="1:15" ht="12.75">
      <c r="A1197" s="332"/>
      <c r="B1197" s="309"/>
      <c r="C1197" s="309"/>
      <c r="D1197" s="309"/>
      <c r="E1197" s="309"/>
      <c r="F1197" s="309"/>
      <c r="G1197" s="309"/>
      <c r="H1197" s="309"/>
      <c r="I1197" s="309"/>
      <c r="J1197" s="309"/>
      <c r="K1197" s="309"/>
      <c r="L1197" s="309"/>
      <c r="M1197" s="309"/>
      <c r="N1197" s="309"/>
      <c r="O1197" s="309"/>
    </row>
    <row r="1198" spans="1:15" ht="15">
      <c r="A1198" s="282"/>
      <c r="B1198" s="186"/>
      <c r="C1198" s="45"/>
      <c r="D1198" s="177"/>
      <c r="E1198" s="177"/>
      <c r="F1198" s="177"/>
      <c r="G1198" s="46"/>
      <c r="H1198" s="47"/>
      <c r="I1198" s="47"/>
      <c r="J1198" s="47"/>
      <c r="K1198" s="47"/>
      <c r="L1198" s="47"/>
      <c r="M1198" s="47"/>
      <c r="N1198" s="47"/>
      <c r="O1198" s="47"/>
    </row>
    <row r="1199" spans="1:15" ht="15">
      <c r="A1199" s="282"/>
      <c r="B1199" s="186"/>
      <c r="C1199" s="45"/>
      <c r="D1199" s="177"/>
      <c r="E1199" s="177"/>
      <c r="F1199" s="177"/>
      <c r="G1199" s="177"/>
      <c r="H1199" s="177"/>
      <c r="I1199" s="177"/>
      <c r="J1199" s="177"/>
      <c r="K1199" s="177"/>
      <c r="L1199" s="177"/>
      <c r="M1199" s="177"/>
      <c r="N1199" s="177"/>
      <c r="O1199" s="177"/>
    </row>
    <row r="1200" spans="1:15" ht="15">
      <c r="A1200" s="282"/>
      <c r="B1200" s="186"/>
      <c r="C1200" s="45"/>
      <c r="D1200" s="177"/>
      <c r="E1200" s="177"/>
      <c r="F1200" s="177"/>
      <c r="G1200" s="177"/>
      <c r="H1200" s="177"/>
      <c r="I1200" s="177"/>
      <c r="J1200" s="177"/>
      <c r="K1200" s="177"/>
      <c r="L1200" s="177"/>
      <c r="M1200" s="177"/>
      <c r="N1200" s="177"/>
      <c r="O1200" s="177"/>
    </row>
    <row r="1201" spans="1:15" ht="15">
      <c r="A1201" s="282"/>
      <c r="B1201" s="186"/>
      <c r="C1201" s="45"/>
      <c r="D1201" s="177"/>
      <c r="E1201" s="177"/>
      <c r="F1201" s="177"/>
      <c r="G1201" s="46"/>
      <c r="H1201" s="47"/>
      <c r="I1201" s="47"/>
      <c r="J1201" s="47"/>
      <c r="K1201" s="47"/>
      <c r="L1201" s="47"/>
      <c r="M1201" s="47"/>
      <c r="N1201" s="47"/>
      <c r="O1201" s="47"/>
    </row>
    <row r="1202" spans="1:15" ht="15">
      <c r="A1202" s="282"/>
      <c r="B1202" s="186"/>
      <c r="C1202" s="45"/>
      <c r="D1202" s="177"/>
      <c r="E1202" s="177"/>
      <c r="F1202" s="177"/>
      <c r="G1202" s="46"/>
      <c r="H1202" s="47"/>
      <c r="I1202" s="47"/>
      <c r="J1202" s="47"/>
      <c r="K1202" s="47"/>
      <c r="L1202" s="47"/>
      <c r="M1202" s="47"/>
      <c r="N1202" s="47"/>
      <c r="O1202" s="47"/>
    </row>
    <row r="1203" spans="1:15" ht="15">
      <c r="A1203" s="282"/>
      <c r="B1203" s="186"/>
      <c r="C1203" s="45"/>
      <c r="D1203" s="177"/>
      <c r="E1203" s="177"/>
      <c r="F1203" s="177"/>
      <c r="G1203" s="177"/>
      <c r="H1203" s="177"/>
      <c r="I1203" s="177"/>
      <c r="J1203" s="177"/>
      <c r="K1203" s="177"/>
      <c r="L1203" s="177"/>
      <c r="M1203" s="177"/>
      <c r="N1203" s="177"/>
      <c r="O1203" s="177"/>
    </row>
    <row r="1204" spans="1:15" ht="15">
      <c r="A1204" s="282"/>
      <c r="B1204" s="186"/>
      <c r="C1204" s="45"/>
      <c r="D1204" s="177"/>
      <c r="E1204" s="177"/>
      <c r="F1204" s="177"/>
      <c r="G1204" s="177"/>
      <c r="H1204" s="177"/>
      <c r="I1204" s="177"/>
      <c r="J1204" s="177"/>
      <c r="K1204" s="177"/>
      <c r="L1204" s="177"/>
      <c r="M1204" s="177"/>
      <c r="N1204" s="177"/>
      <c r="O1204" s="177"/>
    </row>
    <row r="1205" spans="1:15" ht="15">
      <c r="A1205" s="282"/>
      <c r="B1205" s="186"/>
      <c r="C1205" s="45"/>
      <c r="D1205" s="177"/>
      <c r="E1205" s="177"/>
      <c r="F1205" s="177"/>
      <c r="G1205" s="177"/>
      <c r="H1205" s="177"/>
      <c r="I1205" s="177"/>
      <c r="J1205" s="177"/>
      <c r="K1205" s="177"/>
      <c r="L1205" s="177"/>
      <c r="M1205" s="177"/>
      <c r="N1205" s="177"/>
      <c r="O1205" s="177"/>
    </row>
    <row r="1206" spans="1:15" ht="15">
      <c r="A1206" s="282"/>
      <c r="B1206" s="186"/>
      <c r="C1206" s="45"/>
      <c r="D1206" s="177"/>
      <c r="E1206" s="177"/>
      <c r="F1206" s="177"/>
      <c r="G1206" s="177"/>
      <c r="H1206" s="177"/>
      <c r="I1206" s="177"/>
      <c r="J1206" s="177"/>
      <c r="K1206" s="177"/>
      <c r="L1206" s="177"/>
      <c r="M1206" s="177"/>
      <c r="N1206" s="177"/>
      <c r="O1206" s="177"/>
    </row>
    <row r="1207" spans="1:15" ht="15">
      <c r="A1207" s="282"/>
      <c r="B1207" s="186"/>
      <c r="C1207" s="45"/>
      <c r="D1207" s="177"/>
      <c r="E1207" s="177"/>
      <c r="F1207" s="177"/>
      <c r="G1207" s="177"/>
      <c r="H1207" s="177"/>
      <c r="I1207" s="177"/>
      <c r="J1207" s="177"/>
      <c r="K1207" s="177"/>
      <c r="L1207" s="177"/>
      <c r="M1207" s="177"/>
      <c r="N1207" s="177"/>
      <c r="O1207" s="177"/>
    </row>
    <row r="1208" spans="1:15" ht="15">
      <c r="A1208" s="282"/>
      <c r="B1208" s="186"/>
      <c r="C1208" s="45"/>
      <c r="D1208" s="177"/>
      <c r="E1208" s="177"/>
      <c r="F1208" s="177"/>
      <c r="G1208" s="177"/>
      <c r="H1208" s="177"/>
      <c r="I1208" s="177"/>
      <c r="J1208" s="177"/>
      <c r="K1208" s="177"/>
      <c r="L1208" s="177"/>
      <c r="M1208" s="177"/>
      <c r="N1208" s="177"/>
      <c r="O1208" s="177"/>
    </row>
    <row r="1209" spans="1:15" ht="15">
      <c r="A1209" s="282"/>
      <c r="B1209" s="186"/>
      <c r="C1209" s="45"/>
      <c r="D1209" s="177"/>
      <c r="E1209" s="177"/>
      <c r="F1209" s="177"/>
      <c r="G1209" s="177"/>
      <c r="H1209" s="177"/>
      <c r="I1209" s="177"/>
      <c r="J1209" s="177"/>
      <c r="K1209" s="177"/>
      <c r="L1209" s="177"/>
      <c r="M1209" s="177"/>
      <c r="N1209" s="177"/>
      <c r="O1209" s="177"/>
    </row>
    <row r="1210" spans="1:15" ht="15">
      <c r="A1210" s="282"/>
      <c r="B1210" s="186"/>
      <c r="C1210" s="45"/>
      <c r="D1210" s="177"/>
      <c r="E1210" s="177"/>
      <c r="F1210" s="177"/>
      <c r="G1210" s="177"/>
      <c r="H1210" s="177"/>
      <c r="I1210" s="177"/>
      <c r="J1210" s="177"/>
      <c r="K1210" s="177"/>
      <c r="L1210" s="177"/>
      <c r="M1210" s="177"/>
      <c r="N1210" s="177"/>
      <c r="O1210" s="177"/>
    </row>
    <row r="1211" spans="1:15" ht="15">
      <c r="A1211" s="282"/>
      <c r="B1211" s="186"/>
      <c r="C1211" s="45"/>
      <c r="D1211" s="177"/>
      <c r="E1211" s="177"/>
      <c r="F1211" s="177"/>
      <c r="G1211" s="177"/>
      <c r="H1211" s="177"/>
      <c r="I1211" s="177"/>
      <c r="J1211" s="177"/>
      <c r="K1211" s="177"/>
      <c r="L1211" s="177"/>
      <c r="M1211" s="177"/>
      <c r="N1211" s="177"/>
      <c r="O1211" s="177"/>
    </row>
    <row r="1212" spans="1:15" ht="15">
      <c r="A1212" s="282"/>
      <c r="B1212" s="186"/>
      <c r="C1212" s="45"/>
      <c r="D1212" s="177"/>
      <c r="E1212" s="177"/>
      <c r="F1212" s="177"/>
      <c r="G1212" s="177"/>
      <c r="H1212" s="177"/>
      <c r="I1212" s="177"/>
      <c r="J1212" s="177"/>
      <c r="K1212" s="177"/>
      <c r="L1212" s="177"/>
      <c r="M1212" s="177"/>
      <c r="N1212" s="177"/>
      <c r="O1212" s="177"/>
    </row>
    <row r="1213" spans="1:15" ht="15">
      <c r="A1213" s="282"/>
      <c r="B1213" s="186"/>
      <c r="C1213" s="45"/>
      <c r="D1213" s="177"/>
      <c r="E1213" s="177"/>
      <c r="F1213" s="177"/>
      <c r="G1213" s="177"/>
      <c r="H1213" s="177"/>
      <c r="I1213" s="177"/>
      <c r="J1213" s="177"/>
      <c r="K1213" s="177"/>
      <c r="L1213" s="177"/>
      <c r="M1213" s="177"/>
      <c r="N1213" s="177"/>
      <c r="O1213" s="177"/>
    </row>
    <row r="1214" spans="1:15" ht="15">
      <c r="A1214" s="282"/>
      <c r="B1214" s="186"/>
      <c r="C1214" s="45"/>
      <c r="D1214" s="177"/>
      <c r="E1214" s="177"/>
      <c r="F1214" s="177"/>
      <c r="G1214" s="46"/>
      <c r="H1214" s="47"/>
      <c r="I1214" s="47"/>
      <c r="J1214" s="47"/>
      <c r="K1214" s="47"/>
      <c r="L1214" s="47"/>
      <c r="M1214" s="47"/>
      <c r="N1214" s="47"/>
      <c r="O1214" s="47"/>
    </row>
    <row r="1215" spans="1:15" ht="15">
      <c r="A1215" s="282"/>
      <c r="B1215" s="186"/>
      <c r="C1215" s="45"/>
      <c r="D1215" s="177"/>
      <c r="E1215" s="177"/>
      <c r="F1215" s="177"/>
      <c r="G1215" s="177"/>
      <c r="H1215" s="177"/>
      <c r="I1215" s="177"/>
      <c r="J1215" s="177"/>
      <c r="K1215" s="177"/>
      <c r="L1215" s="177"/>
      <c r="M1215" s="177"/>
      <c r="N1215" s="177"/>
      <c r="O1215" s="177"/>
    </row>
    <row r="1216" spans="1:15" ht="15">
      <c r="A1216" s="282"/>
      <c r="B1216" s="186"/>
      <c r="C1216" s="45"/>
      <c r="D1216" s="177"/>
      <c r="E1216" s="177"/>
      <c r="F1216" s="177"/>
      <c r="G1216" s="177"/>
      <c r="H1216" s="177"/>
      <c r="I1216" s="177"/>
      <c r="J1216" s="177"/>
      <c r="K1216" s="177"/>
      <c r="L1216" s="177"/>
      <c r="M1216" s="177"/>
      <c r="N1216" s="177"/>
      <c r="O1216" s="177"/>
    </row>
    <row r="1217" spans="1:15" ht="15">
      <c r="A1217" s="282"/>
      <c r="B1217" s="186"/>
      <c r="C1217" s="45"/>
      <c r="D1217" s="177"/>
      <c r="E1217" s="177"/>
      <c r="F1217" s="177"/>
      <c r="G1217" s="177"/>
      <c r="H1217" s="177"/>
      <c r="I1217" s="177"/>
      <c r="J1217" s="177"/>
      <c r="K1217" s="177"/>
      <c r="L1217" s="177"/>
      <c r="M1217" s="177"/>
      <c r="N1217" s="177"/>
      <c r="O1217" s="177"/>
    </row>
    <row r="1218" spans="1:15" ht="15">
      <c r="A1218" s="282"/>
      <c r="B1218" s="186"/>
      <c r="C1218" s="45"/>
      <c r="D1218" s="177"/>
      <c r="E1218" s="177"/>
      <c r="F1218" s="177"/>
      <c r="G1218" s="177"/>
      <c r="H1218" s="177"/>
      <c r="I1218" s="177"/>
      <c r="J1218" s="177"/>
      <c r="K1218" s="177"/>
      <c r="L1218" s="177"/>
      <c r="M1218" s="177"/>
      <c r="N1218" s="177"/>
      <c r="O1218" s="177"/>
    </row>
    <row r="1219" spans="1:15" ht="15">
      <c r="A1219" s="282"/>
      <c r="B1219" s="186"/>
      <c r="C1219" s="45"/>
      <c r="D1219" s="177"/>
      <c r="E1219" s="177"/>
      <c r="F1219" s="177"/>
      <c r="G1219" s="177"/>
      <c r="H1219" s="177"/>
      <c r="I1219" s="177"/>
      <c r="J1219" s="177"/>
      <c r="K1219" s="177"/>
      <c r="L1219" s="177"/>
      <c r="M1219" s="177"/>
      <c r="N1219" s="177"/>
      <c r="O1219" s="177"/>
    </row>
    <row r="1220" spans="1:15" ht="15">
      <c r="A1220" s="282"/>
      <c r="B1220" s="186"/>
      <c r="C1220" s="45"/>
      <c r="D1220" s="177"/>
      <c r="E1220" s="177"/>
      <c r="F1220" s="177"/>
      <c r="G1220" s="177"/>
      <c r="H1220" s="177"/>
      <c r="I1220" s="177"/>
      <c r="J1220" s="177"/>
      <c r="K1220" s="177"/>
      <c r="L1220" s="177"/>
      <c r="M1220" s="177"/>
      <c r="N1220" s="177"/>
      <c r="O1220" s="177"/>
    </row>
    <row r="1221" spans="1:15" ht="15">
      <c r="A1221" s="314"/>
      <c r="B1221" s="351"/>
      <c r="C1221" s="321"/>
      <c r="D1221" s="352"/>
      <c r="E1221" s="352"/>
      <c r="F1221" s="352"/>
      <c r="G1221" s="352"/>
      <c r="H1221" s="352"/>
      <c r="I1221" s="352"/>
      <c r="J1221" s="353"/>
      <c r="K1221" s="353"/>
      <c r="L1221" s="352"/>
      <c r="M1221" s="352"/>
      <c r="N1221" s="352"/>
      <c r="O1221" s="352"/>
    </row>
    <row r="1222" spans="1:15" ht="15">
      <c r="A1222" s="314"/>
      <c r="B1222" s="351"/>
      <c r="C1222" s="321"/>
      <c r="D1222" s="352"/>
      <c r="E1222" s="352"/>
      <c r="F1222" s="352"/>
      <c r="G1222" s="352"/>
      <c r="H1222" s="352"/>
      <c r="I1222" s="352"/>
      <c r="J1222" s="352"/>
      <c r="K1222" s="352"/>
      <c r="L1222" s="352"/>
      <c r="M1222" s="352"/>
      <c r="N1222" s="352"/>
      <c r="O1222" s="352"/>
    </row>
    <row r="1223" spans="1:15" ht="15">
      <c r="A1223" s="314"/>
      <c r="B1223" s="351"/>
      <c r="C1223" s="321"/>
      <c r="D1223" s="353"/>
      <c r="E1223" s="353"/>
      <c r="F1223" s="353"/>
      <c r="G1223" s="353"/>
      <c r="H1223" s="353"/>
      <c r="I1223" s="353"/>
      <c r="J1223" s="353"/>
      <c r="K1223" s="353"/>
      <c r="L1223" s="353"/>
      <c r="M1223" s="353"/>
      <c r="N1223" s="353"/>
      <c r="O1223" s="353"/>
    </row>
    <row r="1224" spans="1:15" ht="15">
      <c r="A1224" s="314"/>
      <c r="B1224" s="351"/>
      <c r="C1224" s="321"/>
      <c r="D1224" s="353"/>
      <c r="E1224" s="353"/>
      <c r="F1224" s="353"/>
      <c r="G1224" s="353"/>
      <c r="H1224" s="353"/>
      <c r="I1224" s="353"/>
      <c r="J1224" s="353"/>
      <c r="K1224" s="353"/>
      <c r="L1224" s="353"/>
      <c r="M1224" s="353"/>
      <c r="N1224" s="353"/>
      <c r="O1224" s="353"/>
    </row>
    <row r="1225" spans="1:15" ht="15">
      <c r="A1225" s="282"/>
      <c r="B1225" s="186"/>
      <c r="C1225" s="45"/>
      <c r="D1225" s="177"/>
      <c r="E1225" s="177"/>
      <c r="F1225" s="177"/>
      <c r="G1225" s="177"/>
      <c r="H1225" s="177"/>
      <c r="I1225" s="177"/>
      <c r="J1225" s="177"/>
      <c r="K1225" s="177"/>
      <c r="L1225" s="177"/>
      <c r="M1225" s="177"/>
      <c r="N1225" s="177"/>
      <c r="O1225" s="177"/>
    </row>
    <row r="1226" spans="1:15" ht="15">
      <c r="A1226" s="282"/>
      <c r="B1226" s="186"/>
      <c r="C1226" s="45"/>
      <c r="D1226" s="177"/>
      <c r="E1226" s="177"/>
      <c r="F1226" s="177"/>
      <c r="G1226" s="177"/>
      <c r="H1226" s="177"/>
      <c r="I1226" s="177"/>
      <c r="J1226" s="177"/>
      <c r="K1226" s="177"/>
      <c r="L1226" s="177"/>
      <c r="M1226" s="177"/>
      <c r="N1226" s="177"/>
      <c r="O1226" s="177"/>
    </row>
    <row r="1227" spans="1:15" ht="15">
      <c r="A1227" s="282"/>
      <c r="B1227" s="186"/>
      <c r="C1227" s="45"/>
      <c r="D1227" s="177"/>
      <c r="E1227" s="177"/>
      <c r="F1227" s="177"/>
      <c r="G1227" s="177"/>
      <c r="H1227" s="177"/>
      <c r="I1227" s="177"/>
      <c r="J1227" s="177"/>
      <c r="K1227" s="177"/>
      <c r="L1227" s="177"/>
      <c r="M1227" s="177"/>
      <c r="N1227" s="177"/>
      <c r="O1227" s="177"/>
    </row>
    <row r="1228" spans="1:15" ht="15">
      <c r="A1228" s="314"/>
      <c r="B1228" s="351"/>
      <c r="C1228" s="321"/>
      <c r="D1228" s="353"/>
      <c r="E1228" s="353"/>
      <c r="F1228" s="353"/>
      <c r="G1228" s="353"/>
      <c r="H1228" s="353"/>
      <c r="I1228" s="353"/>
      <c r="J1228" s="353"/>
      <c r="K1228" s="353"/>
      <c r="L1228" s="353"/>
      <c r="M1228" s="353"/>
      <c r="N1228" s="353"/>
      <c r="O1228" s="353"/>
    </row>
    <row r="1229" spans="1:15" ht="15">
      <c r="A1229" s="282"/>
      <c r="B1229" s="186"/>
      <c r="C1229" s="45"/>
      <c r="D1229" s="177"/>
      <c r="E1229" s="177"/>
      <c r="F1229" s="177"/>
      <c r="G1229" s="177"/>
      <c r="H1229" s="177"/>
      <c r="I1229" s="177"/>
      <c r="J1229" s="177"/>
      <c r="K1229" s="177"/>
      <c r="L1229" s="177"/>
      <c r="M1229" s="177"/>
      <c r="N1229" s="177"/>
      <c r="O1229" s="177"/>
    </row>
    <row r="1230" spans="1:15" ht="15">
      <c r="A1230" s="282"/>
      <c r="B1230" s="186"/>
      <c r="C1230" s="45"/>
      <c r="D1230" s="47"/>
      <c r="E1230" s="177"/>
      <c r="F1230" s="177"/>
      <c r="G1230" s="46"/>
      <c r="H1230" s="47"/>
      <c r="I1230" s="47"/>
      <c r="J1230" s="47"/>
      <c r="K1230" s="47"/>
      <c r="L1230" s="47"/>
      <c r="M1230" s="47"/>
      <c r="N1230" s="47"/>
      <c r="O1230" s="47"/>
    </row>
    <row r="1231" spans="1:15" ht="15">
      <c r="A1231" s="282"/>
      <c r="B1231" s="186"/>
      <c r="C1231" s="45"/>
      <c r="D1231" s="47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</row>
    <row r="1232" spans="1:15" ht="15">
      <c r="A1232" s="282"/>
      <c r="B1232" s="186"/>
      <c r="C1232" s="45"/>
      <c r="D1232" s="47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</row>
    <row r="1233" spans="1:15" ht="15">
      <c r="A1233" s="282"/>
      <c r="B1233" s="186"/>
      <c r="C1233" s="45"/>
      <c r="D1233" s="47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</row>
    <row r="1234" spans="1:15" ht="15">
      <c r="A1234" s="282"/>
      <c r="B1234" s="186"/>
      <c r="C1234" s="45"/>
      <c r="D1234" s="177"/>
      <c r="E1234" s="177"/>
      <c r="F1234" s="177"/>
      <c r="G1234" s="46"/>
      <c r="H1234" s="47"/>
      <c r="I1234" s="47"/>
      <c r="J1234" s="47"/>
      <c r="K1234" s="47"/>
      <c r="L1234" s="47"/>
      <c r="M1234" s="47"/>
      <c r="N1234" s="47"/>
      <c r="O1234" s="47"/>
    </row>
    <row r="1235" spans="1:15" ht="15">
      <c r="A1235" s="282"/>
      <c r="B1235" s="186"/>
      <c r="C1235" s="45"/>
      <c r="D1235" s="177"/>
      <c r="E1235" s="177"/>
      <c r="F1235" s="177"/>
      <c r="G1235" s="177"/>
      <c r="H1235" s="177"/>
      <c r="I1235" s="177"/>
      <c r="J1235" s="177"/>
      <c r="K1235" s="177"/>
      <c r="L1235" s="177"/>
      <c r="M1235" s="177"/>
      <c r="N1235" s="177"/>
      <c r="O1235" s="177"/>
    </row>
    <row r="1236" spans="1:15" ht="15">
      <c r="A1236" s="282"/>
      <c r="B1236" s="186"/>
      <c r="C1236" s="45"/>
      <c r="D1236" s="177"/>
      <c r="E1236" s="177"/>
      <c r="F1236" s="177"/>
      <c r="G1236" s="177"/>
      <c r="H1236" s="177"/>
      <c r="I1236" s="177"/>
      <c r="J1236" s="177"/>
      <c r="K1236" s="177"/>
      <c r="L1236" s="177"/>
      <c r="M1236" s="177"/>
      <c r="N1236" s="177"/>
      <c r="O1236" s="177"/>
    </row>
    <row r="1237" spans="1:15" ht="15">
      <c r="A1237" s="282"/>
      <c r="B1237" s="186"/>
      <c r="C1237" s="45"/>
      <c r="D1237" s="177"/>
      <c r="E1237" s="177"/>
      <c r="F1237" s="177"/>
      <c r="G1237" s="177"/>
      <c r="H1237" s="177"/>
      <c r="I1237" s="177"/>
      <c r="J1237" s="177"/>
      <c r="K1237" s="177"/>
      <c r="L1237" s="177"/>
      <c r="M1237" s="177"/>
      <c r="N1237" s="177"/>
      <c r="O1237" s="177"/>
    </row>
    <row r="1238" spans="1:15" ht="15">
      <c r="A1238" s="282"/>
      <c r="B1238" s="186"/>
      <c r="C1238" s="45"/>
      <c r="D1238" s="177"/>
      <c r="E1238" s="177"/>
      <c r="F1238" s="177"/>
      <c r="G1238" s="46"/>
      <c r="H1238" s="47"/>
      <c r="I1238" s="47"/>
      <c r="J1238" s="47"/>
      <c r="K1238" s="47"/>
      <c r="L1238" s="47"/>
      <c r="M1238" s="47"/>
      <c r="N1238" s="47"/>
      <c r="O1238" s="47"/>
    </row>
    <row r="1239" spans="1:15" ht="15">
      <c r="A1239" s="282"/>
      <c r="B1239" s="186"/>
      <c r="C1239" s="45"/>
      <c r="D1239" s="177"/>
      <c r="E1239" s="177"/>
      <c r="F1239" s="177"/>
      <c r="G1239" s="177"/>
      <c r="H1239" s="177"/>
      <c r="I1239" s="177"/>
      <c r="J1239" s="177"/>
      <c r="K1239" s="177"/>
      <c r="L1239" s="177"/>
      <c r="M1239" s="177"/>
      <c r="N1239" s="177"/>
      <c r="O1239" s="177"/>
    </row>
    <row r="1240" spans="1:15" ht="15">
      <c r="A1240" s="282"/>
      <c r="B1240" s="186"/>
      <c r="C1240" s="45"/>
      <c r="D1240" s="177"/>
      <c r="E1240" s="177"/>
      <c r="F1240" s="177"/>
      <c r="G1240" s="177"/>
      <c r="H1240" s="177"/>
      <c r="I1240" s="177"/>
      <c r="J1240" s="177"/>
      <c r="K1240" s="177"/>
      <c r="L1240" s="177"/>
      <c r="M1240" s="177"/>
      <c r="N1240" s="177"/>
      <c r="O1240" s="177"/>
    </row>
    <row r="1241" spans="1:15" ht="15">
      <c r="A1241" s="282"/>
      <c r="B1241" s="186"/>
      <c r="C1241" s="45"/>
      <c r="D1241" s="177"/>
      <c r="E1241" s="177"/>
      <c r="F1241" s="177"/>
      <c r="G1241" s="177"/>
      <c r="H1241" s="177"/>
      <c r="I1241" s="177"/>
      <c r="J1241" s="177"/>
      <c r="K1241" s="177"/>
      <c r="L1241" s="177"/>
      <c r="M1241" s="177"/>
      <c r="N1241" s="177"/>
      <c r="O1241" s="177"/>
    </row>
    <row r="1242" spans="1:15" ht="15">
      <c r="A1242" s="282"/>
      <c r="B1242" s="186"/>
      <c r="C1242" s="45"/>
      <c r="D1242" s="177"/>
      <c r="E1242" s="177"/>
      <c r="F1242" s="177"/>
      <c r="G1242" s="177"/>
      <c r="H1242" s="177"/>
      <c r="I1242" s="177"/>
      <c r="J1242" s="177"/>
      <c r="K1242" s="177"/>
      <c r="L1242" s="177"/>
      <c r="M1242" s="177"/>
      <c r="N1242" s="177"/>
      <c r="O1242" s="177"/>
    </row>
    <row r="1243" spans="1:15" ht="15">
      <c r="A1243" s="282"/>
      <c r="B1243" s="186"/>
      <c r="C1243" s="45"/>
      <c r="D1243" s="177"/>
      <c r="E1243" s="177"/>
      <c r="F1243" s="177"/>
      <c r="G1243" s="177"/>
      <c r="H1243" s="177"/>
      <c r="I1243" s="177"/>
      <c r="J1243" s="177"/>
      <c r="K1243" s="177"/>
      <c r="L1243" s="177"/>
      <c r="M1243" s="177"/>
      <c r="N1243" s="177"/>
      <c r="O1243" s="177"/>
    </row>
    <row r="1244" spans="1:15" ht="15">
      <c r="A1244" s="282"/>
      <c r="B1244" s="186"/>
      <c r="C1244" s="45"/>
      <c r="D1244" s="177"/>
      <c r="E1244" s="177"/>
      <c r="F1244" s="177"/>
      <c r="G1244" s="177"/>
      <c r="H1244" s="177"/>
      <c r="I1244" s="177"/>
      <c r="J1244" s="177"/>
      <c r="K1244" s="177"/>
      <c r="L1244" s="177"/>
      <c r="M1244" s="177"/>
      <c r="N1244" s="177"/>
      <c r="O1244" s="177"/>
    </row>
    <row r="1245" spans="1:15" ht="15">
      <c r="A1245" s="282"/>
      <c r="B1245" s="186"/>
      <c r="C1245" s="45"/>
      <c r="D1245" s="177"/>
      <c r="E1245" s="177"/>
      <c r="F1245" s="177"/>
      <c r="G1245" s="177"/>
      <c r="H1245" s="177"/>
      <c r="I1245" s="177"/>
      <c r="J1245" s="177"/>
      <c r="K1245" s="177"/>
      <c r="L1245" s="177"/>
      <c r="M1245" s="177"/>
      <c r="N1245" s="177"/>
      <c r="O1245" s="177"/>
    </row>
    <row r="1246" spans="1:15" ht="15">
      <c r="A1246" s="282"/>
      <c r="B1246" s="186"/>
      <c r="C1246" s="45"/>
      <c r="D1246" s="177"/>
      <c r="E1246" s="177"/>
      <c r="F1246" s="177"/>
      <c r="G1246" s="177"/>
      <c r="H1246" s="177"/>
      <c r="I1246" s="177"/>
      <c r="J1246" s="177"/>
      <c r="K1246" s="177"/>
      <c r="L1246" s="177"/>
      <c r="M1246" s="177"/>
      <c r="N1246" s="177"/>
      <c r="O1246" s="177"/>
    </row>
    <row r="1247" spans="1:15" ht="15">
      <c r="A1247" s="282"/>
      <c r="B1247" s="186"/>
      <c r="C1247" s="45"/>
      <c r="D1247" s="177"/>
      <c r="E1247" s="177"/>
      <c r="F1247" s="177"/>
      <c r="G1247" s="177"/>
      <c r="H1247" s="177"/>
      <c r="I1247" s="177"/>
      <c r="J1247" s="177"/>
      <c r="K1247" s="177"/>
      <c r="L1247" s="177"/>
      <c r="M1247" s="177"/>
      <c r="N1247" s="177"/>
      <c r="O1247" s="177"/>
    </row>
    <row r="1248" spans="1:15" ht="15">
      <c r="A1248" s="282"/>
      <c r="B1248" s="186"/>
      <c r="C1248" s="45"/>
      <c r="D1248" s="177"/>
      <c r="E1248" s="177"/>
      <c r="F1248" s="177"/>
      <c r="G1248" s="177"/>
      <c r="H1248" s="177"/>
      <c r="I1248" s="177"/>
      <c r="J1248" s="177"/>
      <c r="K1248" s="177"/>
      <c r="L1248" s="177"/>
      <c r="M1248" s="177"/>
      <c r="N1248" s="177"/>
      <c r="O1248" s="177"/>
    </row>
    <row r="1249" spans="1:15" ht="15">
      <c r="A1249" s="282"/>
      <c r="B1249" s="186"/>
      <c r="C1249" s="45"/>
      <c r="D1249" s="177"/>
      <c r="E1249" s="177"/>
      <c r="F1249" s="177"/>
      <c r="G1249" s="177"/>
      <c r="H1249" s="177"/>
      <c r="I1249" s="177"/>
      <c r="J1249" s="177"/>
      <c r="K1249" s="177"/>
      <c r="L1249" s="177"/>
      <c r="M1249" s="177"/>
      <c r="N1249" s="177"/>
      <c r="O1249" s="177"/>
    </row>
    <row r="1250" spans="1:15" ht="15">
      <c r="A1250" s="282"/>
      <c r="B1250" s="186"/>
      <c r="C1250" s="45"/>
      <c r="D1250" s="177"/>
      <c r="E1250" s="177"/>
      <c r="F1250" s="177"/>
      <c r="G1250" s="177"/>
      <c r="H1250" s="177"/>
      <c r="I1250" s="177"/>
      <c r="J1250" s="177"/>
      <c r="K1250" s="177"/>
      <c r="L1250" s="177"/>
      <c r="M1250" s="177"/>
      <c r="N1250" s="177"/>
      <c r="O1250" s="177"/>
    </row>
    <row r="1251" spans="1:15" ht="15">
      <c r="A1251" s="282"/>
      <c r="B1251" s="186"/>
      <c r="C1251" s="45"/>
      <c r="D1251" s="177"/>
      <c r="E1251" s="177"/>
      <c r="F1251" s="177"/>
      <c r="G1251" s="177"/>
      <c r="H1251" s="177"/>
      <c r="I1251" s="177"/>
      <c r="J1251" s="177"/>
      <c r="K1251" s="177"/>
      <c r="L1251" s="177"/>
      <c r="M1251" s="177"/>
      <c r="N1251" s="177"/>
      <c r="O1251" s="177"/>
    </row>
    <row r="1252" spans="1:15" ht="15">
      <c r="A1252" s="282"/>
      <c r="B1252" s="186"/>
      <c r="C1252" s="45"/>
      <c r="D1252" s="177"/>
      <c r="E1252" s="177"/>
      <c r="F1252" s="177"/>
      <c r="G1252" s="177"/>
      <c r="H1252" s="177"/>
      <c r="I1252" s="177"/>
      <c r="J1252" s="177"/>
      <c r="K1252" s="177"/>
      <c r="L1252" s="177"/>
      <c r="M1252" s="177"/>
      <c r="N1252" s="177"/>
      <c r="O1252" s="177"/>
    </row>
    <row r="1253" spans="1:15" ht="15">
      <c r="A1253" s="282"/>
      <c r="B1253" s="186"/>
      <c r="C1253" s="45"/>
      <c r="D1253" s="177"/>
      <c r="E1253" s="177"/>
      <c r="F1253" s="177"/>
      <c r="G1253" s="177"/>
      <c r="H1253" s="177"/>
      <c r="I1253" s="177"/>
      <c r="J1253" s="177"/>
      <c r="K1253" s="177"/>
      <c r="L1253" s="177"/>
      <c r="M1253" s="177"/>
      <c r="N1253" s="177"/>
      <c r="O1253" s="177"/>
    </row>
    <row r="1254" spans="1:15" ht="15">
      <c r="A1254" s="282"/>
      <c r="B1254" s="186"/>
      <c r="C1254" s="45"/>
      <c r="D1254" s="177"/>
      <c r="E1254" s="177"/>
      <c r="F1254" s="177"/>
      <c r="G1254" s="177"/>
      <c r="H1254" s="177"/>
      <c r="I1254" s="177"/>
      <c r="J1254" s="177"/>
      <c r="K1254" s="177"/>
      <c r="L1254" s="177"/>
      <c r="M1254" s="177"/>
      <c r="N1254" s="177"/>
      <c r="O1254" s="177"/>
    </row>
    <row r="1255" spans="1:15" ht="15">
      <c r="A1255" s="282"/>
      <c r="B1255" s="186"/>
      <c r="C1255" s="45"/>
      <c r="D1255" s="177"/>
      <c r="E1255" s="177"/>
      <c r="F1255" s="177"/>
      <c r="G1255" s="46"/>
      <c r="H1255" s="47"/>
      <c r="I1255" s="47"/>
      <c r="J1255" s="47"/>
      <c r="K1255" s="47"/>
      <c r="L1255" s="47"/>
      <c r="M1255" s="47"/>
      <c r="N1255" s="47"/>
      <c r="O1255" s="47"/>
    </row>
    <row r="1256" spans="1:15" ht="15">
      <c r="A1256" s="282"/>
      <c r="B1256" s="186"/>
      <c r="C1256" s="45"/>
      <c r="D1256" s="177"/>
      <c r="E1256" s="177"/>
      <c r="F1256" s="177"/>
      <c r="G1256" s="177"/>
      <c r="H1256" s="177"/>
      <c r="I1256" s="177"/>
      <c r="J1256" s="177"/>
      <c r="K1256" s="177"/>
      <c r="L1256" s="177"/>
      <c r="M1256" s="177"/>
      <c r="N1256" s="177"/>
      <c r="O1256" s="177"/>
    </row>
    <row r="1257" spans="1:15" ht="15">
      <c r="A1257" s="282"/>
      <c r="B1257" s="186"/>
      <c r="C1257" s="45"/>
      <c r="D1257" s="177"/>
      <c r="E1257" s="177"/>
      <c r="F1257" s="177"/>
      <c r="G1257" s="46"/>
      <c r="H1257" s="47"/>
      <c r="I1257" s="47"/>
      <c r="J1257" s="47"/>
      <c r="K1257" s="47"/>
      <c r="L1257" s="47"/>
      <c r="M1257" s="47"/>
      <c r="N1257" s="47"/>
      <c r="O1257" s="47"/>
    </row>
    <row r="1258" spans="1:15" ht="15">
      <c r="A1258" s="314"/>
      <c r="B1258" s="354"/>
      <c r="C1258" s="321"/>
      <c r="D1258" s="353"/>
      <c r="E1258" s="355"/>
      <c r="F1258" s="355"/>
      <c r="G1258" s="355"/>
      <c r="H1258" s="355"/>
      <c r="I1258" s="355"/>
      <c r="J1258" s="355"/>
      <c r="K1258" s="355"/>
      <c r="L1258" s="355"/>
      <c r="M1258" s="355"/>
      <c r="N1258" s="355"/>
      <c r="O1258" s="355"/>
    </row>
    <row r="1259" spans="1:15" ht="13.5" customHeight="1">
      <c r="A1259" s="332"/>
      <c r="B1259" s="309"/>
      <c r="C1259" s="356"/>
      <c r="D1259" s="353"/>
      <c r="E1259" s="356"/>
      <c r="F1259" s="356"/>
      <c r="G1259" s="356"/>
      <c r="H1259" s="356"/>
      <c r="I1259" s="356"/>
      <c r="J1259" s="356"/>
      <c r="K1259" s="356"/>
      <c r="L1259" s="356"/>
      <c r="M1259" s="356"/>
      <c r="N1259" s="356"/>
      <c r="O1259" s="356"/>
    </row>
    <row r="1260" spans="1:15" ht="15">
      <c r="A1260" s="282"/>
      <c r="B1260" s="186"/>
      <c r="C1260" s="45"/>
      <c r="D1260" s="177"/>
      <c r="E1260" s="177"/>
      <c r="F1260" s="177"/>
      <c r="G1260" s="46"/>
      <c r="H1260" s="47"/>
      <c r="I1260" s="47"/>
      <c r="J1260" s="47"/>
      <c r="K1260" s="47"/>
      <c r="L1260" s="47"/>
      <c r="M1260" s="47"/>
      <c r="N1260" s="47"/>
      <c r="O1260" s="47"/>
    </row>
    <row r="1261" spans="1:15" ht="15">
      <c r="A1261" s="282"/>
      <c r="B1261" s="186"/>
      <c r="C1261" s="45"/>
      <c r="D1261" s="177"/>
      <c r="E1261" s="177"/>
      <c r="F1261" s="177"/>
      <c r="G1261" s="177"/>
      <c r="H1261" s="177"/>
      <c r="I1261" s="177"/>
      <c r="J1261" s="177"/>
      <c r="K1261" s="177"/>
      <c r="L1261" s="177"/>
      <c r="M1261" s="177"/>
      <c r="N1261" s="177"/>
      <c r="O1261" s="177"/>
    </row>
    <row r="1262" spans="1:15" ht="15">
      <c r="A1262" s="282"/>
      <c r="B1262" s="186"/>
      <c r="C1262" s="45"/>
      <c r="D1262" s="177"/>
      <c r="E1262" s="177"/>
      <c r="F1262" s="177"/>
      <c r="G1262" s="177"/>
      <c r="H1262" s="177"/>
      <c r="I1262" s="177"/>
      <c r="J1262" s="177"/>
      <c r="K1262" s="177"/>
      <c r="L1262" s="177"/>
      <c r="M1262" s="177"/>
      <c r="N1262" s="177"/>
      <c r="O1262" s="177"/>
    </row>
    <row r="1263" spans="1:15" ht="15" customHeight="1">
      <c r="A1263" s="332"/>
      <c r="B1263" s="309"/>
      <c r="C1263" s="309"/>
      <c r="D1263" s="309"/>
      <c r="E1263" s="309"/>
      <c r="F1263" s="309"/>
      <c r="G1263" s="309"/>
      <c r="H1263" s="309"/>
      <c r="I1263" s="309"/>
      <c r="J1263" s="309"/>
      <c r="K1263" s="309"/>
      <c r="L1263" s="309"/>
      <c r="M1263" s="309"/>
      <c r="N1263" s="309"/>
      <c r="O1263" s="309"/>
    </row>
    <row r="1264" spans="1:15" ht="15" customHeight="1">
      <c r="A1264" s="332"/>
      <c r="B1264" s="309"/>
      <c r="C1264" s="309"/>
      <c r="D1264" s="309"/>
      <c r="E1264" s="309"/>
      <c r="F1264" s="309"/>
      <c r="G1264" s="309"/>
      <c r="H1264" s="309"/>
      <c r="I1264" s="309"/>
      <c r="J1264" s="309"/>
      <c r="K1264" s="309"/>
      <c r="L1264" s="309"/>
      <c r="M1264" s="309"/>
      <c r="N1264" s="309"/>
      <c r="O1264" s="309"/>
    </row>
    <row r="1265" spans="1:15" ht="15">
      <c r="A1265" s="282"/>
      <c r="B1265" s="186"/>
      <c r="C1265" s="45"/>
      <c r="D1265" s="177"/>
      <c r="E1265" s="177"/>
      <c r="F1265" s="177"/>
      <c r="G1265" s="46"/>
      <c r="H1265" s="47"/>
      <c r="I1265" s="47"/>
      <c r="J1265" s="47"/>
      <c r="K1265" s="47"/>
      <c r="L1265" s="47"/>
      <c r="M1265" s="47"/>
      <c r="N1265" s="47"/>
      <c r="O1265" s="47"/>
    </row>
    <row r="1266" spans="1:15" ht="15">
      <c r="A1266" s="282"/>
      <c r="B1266" s="186"/>
      <c r="C1266" s="45"/>
      <c r="D1266" s="177"/>
      <c r="E1266" s="177"/>
      <c r="F1266" s="177"/>
      <c r="G1266" s="177"/>
      <c r="H1266" s="177"/>
      <c r="I1266" s="177"/>
      <c r="J1266" s="177"/>
      <c r="K1266" s="177"/>
      <c r="L1266" s="177"/>
      <c r="M1266" s="177"/>
      <c r="N1266" s="177"/>
      <c r="O1266" s="177"/>
    </row>
    <row r="1267" spans="1:15" ht="15">
      <c r="A1267" s="282"/>
      <c r="B1267" s="186"/>
      <c r="C1267" s="45"/>
      <c r="D1267" s="177"/>
      <c r="E1267" s="177"/>
      <c r="F1267" s="177"/>
      <c r="G1267" s="177"/>
      <c r="H1267" s="177"/>
      <c r="I1267" s="177"/>
      <c r="J1267" s="177"/>
      <c r="K1267" s="177"/>
      <c r="L1267" s="177"/>
      <c r="M1267" s="177"/>
      <c r="N1267" s="177"/>
      <c r="O1267" s="177"/>
    </row>
    <row r="1268" spans="1:15" ht="12.75">
      <c r="A1268" s="332"/>
      <c r="B1268" s="309"/>
      <c r="C1268" s="309"/>
      <c r="D1268" s="309"/>
      <c r="E1268" s="309"/>
      <c r="F1268" s="309"/>
      <c r="G1268" s="309"/>
      <c r="H1268" s="309"/>
      <c r="I1268" s="309"/>
      <c r="J1268" s="309"/>
      <c r="K1268" s="309"/>
      <c r="L1268" s="309"/>
      <c r="M1268" s="309"/>
      <c r="N1268" s="309"/>
      <c r="O1268" s="309"/>
    </row>
    <row r="1269" spans="1:15" ht="15">
      <c r="A1269" s="282"/>
      <c r="B1269" s="186"/>
      <c r="C1269" s="45"/>
      <c r="D1269" s="177"/>
      <c r="E1269" s="177"/>
      <c r="F1269" s="177"/>
      <c r="G1269" s="46"/>
      <c r="H1269" s="47"/>
      <c r="I1269" s="47"/>
      <c r="J1269" s="47"/>
      <c r="K1269" s="47"/>
      <c r="L1269" s="47"/>
      <c r="M1269" s="47"/>
      <c r="N1269" s="47"/>
      <c r="O1269" s="47"/>
    </row>
    <row r="1270" spans="1:15" ht="15">
      <c r="A1270" s="282"/>
      <c r="B1270" s="186"/>
      <c r="C1270" s="45"/>
      <c r="D1270" s="177"/>
      <c r="E1270" s="177"/>
      <c r="F1270" s="177"/>
      <c r="G1270" s="177"/>
      <c r="H1270" s="177"/>
      <c r="I1270" s="177"/>
      <c r="J1270" s="177"/>
      <c r="K1270" s="177"/>
      <c r="L1270" s="177"/>
      <c r="M1270" s="177"/>
      <c r="N1270" s="177"/>
      <c r="O1270" s="177"/>
    </row>
    <row r="1271" spans="1:15" ht="15">
      <c r="A1271" s="282"/>
      <c r="B1271" s="186"/>
      <c r="C1271" s="45"/>
      <c r="D1271" s="177"/>
      <c r="E1271" s="177"/>
      <c r="F1271" s="177"/>
      <c r="G1271" s="177"/>
      <c r="H1271" s="177"/>
      <c r="I1271" s="177"/>
      <c r="J1271" s="177"/>
      <c r="K1271" s="177"/>
      <c r="L1271" s="177"/>
      <c r="M1271" s="177"/>
      <c r="N1271" s="177"/>
      <c r="O1271" s="177"/>
    </row>
    <row r="1272" spans="1:15" ht="15">
      <c r="A1272" s="282"/>
      <c r="B1272" s="186"/>
      <c r="C1272" s="45"/>
      <c r="D1272" s="177"/>
      <c r="E1272" s="177"/>
      <c r="F1272" s="177"/>
      <c r="G1272" s="177"/>
      <c r="H1272" s="177"/>
      <c r="I1272" s="177"/>
      <c r="J1272" s="177"/>
      <c r="K1272" s="177"/>
      <c r="L1272" s="177"/>
      <c r="M1272" s="177"/>
      <c r="N1272" s="177"/>
      <c r="O1272" s="177"/>
    </row>
    <row r="1273" spans="1:15" ht="15" customHeight="1">
      <c r="A1273" s="282"/>
      <c r="B1273" s="186"/>
      <c r="C1273" s="45"/>
      <c r="D1273" s="177"/>
      <c r="E1273" s="177"/>
      <c r="F1273" s="177"/>
      <c r="G1273" s="46"/>
      <c r="H1273" s="47"/>
      <c r="I1273" s="47"/>
      <c r="J1273" s="47"/>
      <c r="K1273" s="47"/>
      <c r="L1273" s="47"/>
      <c r="M1273" s="47"/>
      <c r="N1273" s="47"/>
      <c r="O1273" s="47"/>
    </row>
    <row r="1274" spans="1:15" ht="16.5" customHeight="1">
      <c r="A1274" s="282"/>
      <c r="B1274" s="186"/>
      <c r="C1274" s="45"/>
      <c r="D1274" s="177"/>
      <c r="E1274" s="177"/>
      <c r="F1274" s="177"/>
      <c r="G1274" s="177"/>
      <c r="H1274" s="177"/>
      <c r="I1274" s="177"/>
      <c r="J1274" s="177"/>
      <c r="K1274" s="177"/>
      <c r="L1274" s="177"/>
      <c r="M1274" s="177"/>
      <c r="N1274" s="177"/>
      <c r="O1274" s="177"/>
    </row>
    <row r="1275" spans="1:15" ht="16.5" customHeight="1">
      <c r="A1275" s="282"/>
      <c r="B1275" s="186"/>
      <c r="C1275" s="45"/>
      <c r="D1275" s="177"/>
      <c r="E1275" s="177"/>
      <c r="F1275" s="177"/>
      <c r="G1275" s="177"/>
      <c r="H1275" s="177"/>
      <c r="I1275" s="177"/>
      <c r="J1275" s="177"/>
      <c r="K1275" s="177"/>
      <c r="L1275" s="177"/>
      <c r="M1275" s="177"/>
      <c r="N1275" s="177"/>
      <c r="O1275" s="177"/>
    </row>
    <row r="1276" spans="1:15" ht="16.5" customHeight="1">
      <c r="A1276" s="282"/>
      <c r="B1276" s="186"/>
      <c r="C1276" s="45"/>
      <c r="D1276" s="177"/>
      <c r="E1276" s="177"/>
      <c r="F1276" s="177"/>
      <c r="G1276" s="177"/>
      <c r="H1276" s="177"/>
      <c r="I1276" s="177"/>
      <c r="J1276" s="177"/>
      <c r="K1276" s="177"/>
      <c r="L1276" s="177"/>
      <c r="M1276" s="177"/>
      <c r="N1276" s="177"/>
      <c r="O1276" s="177"/>
    </row>
    <row r="1277" spans="1:15" ht="16.5" customHeight="1">
      <c r="A1277" s="282"/>
      <c r="B1277" s="186"/>
      <c r="C1277" s="45"/>
      <c r="D1277" s="177"/>
      <c r="E1277" s="177"/>
      <c r="F1277" s="177"/>
      <c r="G1277" s="46"/>
      <c r="H1277" s="47"/>
      <c r="I1277" s="47"/>
      <c r="J1277" s="47"/>
      <c r="K1277" s="47"/>
      <c r="L1277" s="47"/>
      <c r="M1277" s="47"/>
      <c r="N1277" s="47"/>
      <c r="O1277" s="47"/>
    </row>
    <row r="1278" spans="1:15" ht="16.5" customHeight="1">
      <c r="A1278" s="282"/>
      <c r="B1278" s="186"/>
      <c r="C1278" s="45"/>
      <c r="D1278" s="177"/>
      <c r="E1278" s="177"/>
      <c r="F1278" s="177"/>
      <c r="G1278" s="177"/>
      <c r="H1278" s="177"/>
      <c r="I1278" s="177"/>
      <c r="J1278" s="177"/>
      <c r="K1278" s="177"/>
      <c r="L1278" s="177"/>
      <c r="M1278" s="177"/>
      <c r="N1278" s="177"/>
      <c r="O1278" s="177"/>
    </row>
    <row r="1279" spans="1:15" ht="16.5" customHeight="1">
      <c r="A1279" s="282"/>
      <c r="B1279" s="186"/>
      <c r="C1279" s="45"/>
      <c r="D1279" s="177"/>
      <c r="E1279" s="177"/>
      <c r="F1279" s="177"/>
      <c r="G1279" s="177"/>
      <c r="H1279" s="177"/>
      <c r="I1279" s="177"/>
      <c r="J1279" s="177"/>
      <c r="K1279" s="177"/>
      <c r="L1279" s="177"/>
      <c r="M1279" s="177"/>
      <c r="N1279" s="177"/>
      <c r="O1279" s="177"/>
    </row>
    <row r="1280" spans="1:15" ht="16.5" customHeight="1">
      <c r="A1280" s="282"/>
      <c r="B1280" s="186"/>
      <c r="C1280" s="45"/>
      <c r="D1280" s="177"/>
      <c r="E1280" s="177"/>
      <c r="F1280" s="177"/>
      <c r="G1280" s="177"/>
      <c r="H1280" s="177"/>
      <c r="I1280" s="177"/>
      <c r="J1280" s="177"/>
      <c r="K1280" s="177"/>
      <c r="L1280" s="177"/>
      <c r="M1280" s="177"/>
      <c r="N1280" s="177"/>
      <c r="O1280" s="177"/>
    </row>
    <row r="1281" spans="1:15" ht="16.5" customHeight="1">
      <c r="A1281" s="282"/>
      <c r="B1281" s="186"/>
      <c r="C1281" s="45"/>
      <c r="D1281" s="177"/>
      <c r="E1281" s="177"/>
      <c r="F1281" s="177"/>
      <c r="G1281" s="177"/>
      <c r="H1281" s="177"/>
      <c r="I1281" s="177"/>
      <c r="J1281" s="177"/>
      <c r="K1281" s="177"/>
      <c r="L1281" s="177"/>
      <c r="M1281" s="177"/>
      <c r="N1281" s="177"/>
      <c r="O1281" s="177"/>
    </row>
    <row r="1282" spans="1:15" ht="16.5" customHeight="1">
      <c r="A1282" s="282"/>
      <c r="B1282" s="186"/>
      <c r="C1282" s="45"/>
      <c r="D1282" s="177"/>
      <c r="E1282" s="177"/>
      <c r="F1282" s="177"/>
      <c r="G1282" s="177"/>
      <c r="H1282" s="177"/>
      <c r="I1282" s="177"/>
      <c r="J1282" s="177"/>
      <c r="K1282" s="177"/>
      <c r="L1282" s="177"/>
      <c r="M1282" s="177"/>
      <c r="N1282" s="177"/>
      <c r="O1282" s="177"/>
    </row>
    <row r="1283" spans="1:15" ht="16.5" customHeight="1">
      <c r="A1283" s="282"/>
      <c r="B1283" s="186"/>
      <c r="C1283" s="45"/>
      <c r="D1283" s="177"/>
      <c r="E1283" s="177"/>
      <c r="F1283" s="177"/>
      <c r="G1283" s="177"/>
      <c r="H1283" s="177"/>
      <c r="I1283" s="177"/>
      <c r="J1283" s="177"/>
      <c r="K1283" s="177"/>
      <c r="L1283" s="177"/>
      <c r="M1283" s="177"/>
      <c r="N1283" s="177"/>
      <c r="O1283" s="177"/>
    </row>
    <row r="1284" spans="1:15" ht="16.5" customHeight="1">
      <c r="A1284" s="282"/>
      <c r="B1284" s="186"/>
      <c r="C1284" s="45"/>
      <c r="D1284" s="177"/>
      <c r="E1284" s="177"/>
      <c r="F1284" s="177"/>
      <c r="G1284" s="177"/>
      <c r="H1284" s="177"/>
      <c r="I1284" s="177"/>
      <c r="J1284" s="177"/>
      <c r="K1284" s="177"/>
      <c r="L1284" s="177"/>
      <c r="M1284" s="177"/>
      <c r="N1284" s="177"/>
      <c r="O1284" s="177"/>
    </row>
    <row r="1285" spans="1:15" ht="16.5" customHeight="1">
      <c r="A1285" s="282"/>
      <c r="B1285" s="186"/>
      <c r="C1285" s="45"/>
      <c r="D1285" s="177"/>
      <c r="E1285" s="177"/>
      <c r="F1285" s="177"/>
      <c r="G1285" s="177"/>
      <c r="H1285" s="177"/>
      <c r="I1285" s="177"/>
      <c r="J1285" s="177"/>
      <c r="K1285" s="177"/>
      <c r="L1285" s="177"/>
      <c r="M1285" s="177"/>
      <c r="N1285" s="177"/>
      <c r="O1285" s="177"/>
    </row>
    <row r="1286" spans="1:15" ht="16.5" customHeight="1">
      <c r="A1286" s="282"/>
      <c r="B1286" s="186"/>
      <c r="C1286" s="45"/>
      <c r="D1286" s="177"/>
      <c r="E1286" s="177"/>
      <c r="F1286" s="177"/>
      <c r="G1286" s="177"/>
      <c r="H1286" s="177"/>
      <c r="I1286" s="177"/>
      <c r="J1286" s="177"/>
      <c r="K1286" s="177"/>
      <c r="L1286" s="177"/>
      <c r="M1286" s="177"/>
      <c r="N1286" s="177"/>
      <c r="O1286" s="177"/>
    </row>
    <row r="1287" spans="1:15" ht="16.5" customHeight="1">
      <c r="A1287" s="282"/>
      <c r="B1287" s="186"/>
      <c r="C1287" s="45"/>
      <c r="D1287" s="177"/>
      <c r="E1287" s="177"/>
      <c r="F1287" s="177"/>
      <c r="G1287" s="177"/>
      <c r="H1287" s="177"/>
      <c r="I1287" s="177"/>
      <c r="J1287" s="177"/>
      <c r="K1287" s="177"/>
      <c r="L1287" s="177"/>
      <c r="M1287" s="177"/>
      <c r="N1287" s="177"/>
      <c r="O1287" s="177"/>
    </row>
    <row r="1288" spans="1:15" ht="16.5" customHeight="1">
      <c r="A1288" s="282"/>
      <c r="B1288" s="186"/>
      <c r="C1288" s="45"/>
      <c r="D1288" s="177"/>
      <c r="E1288" s="177"/>
      <c r="F1288" s="177"/>
      <c r="G1288" s="177"/>
      <c r="H1288" s="177"/>
      <c r="I1288" s="177"/>
      <c r="J1288" s="177"/>
      <c r="K1288" s="177"/>
      <c r="L1288" s="177"/>
      <c r="M1288" s="177"/>
      <c r="N1288" s="177"/>
      <c r="O1288" s="177"/>
    </row>
    <row r="1289" spans="1:15" ht="18.75" customHeight="1">
      <c r="A1289" s="282"/>
      <c r="B1289" s="186"/>
      <c r="C1289" s="45"/>
      <c r="D1289" s="177"/>
      <c r="E1289" s="177"/>
      <c r="F1289" s="177"/>
      <c r="G1289" s="46"/>
      <c r="H1289" s="47"/>
      <c r="I1289" s="47"/>
      <c r="J1289" s="47"/>
      <c r="K1289" s="47"/>
      <c r="L1289" s="47"/>
      <c r="M1289" s="47"/>
      <c r="N1289" s="47"/>
      <c r="O1289" s="47"/>
    </row>
    <row r="1290" spans="1:15" ht="17.25" customHeight="1">
      <c r="A1290" s="282"/>
      <c r="B1290" s="186"/>
      <c r="C1290" s="45"/>
      <c r="D1290" s="177"/>
      <c r="E1290" s="177"/>
      <c r="F1290" s="177"/>
      <c r="G1290" s="177"/>
      <c r="H1290" s="177"/>
      <c r="I1290" s="177"/>
      <c r="J1290" s="177"/>
      <c r="K1290" s="177"/>
      <c r="L1290" s="177"/>
      <c r="M1290" s="177"/>
      <c r="N1290" s="177"/>
      <c r="O1290" s="177"/>
    </row>
    <row r="1291" spans="1:15" ht="15">
      <c r="A1291" s="314"/>
      <c r="B1291" s="186"/>
      <c r="C1291" s="321"/>
      <c r="D1291" s="346"/>
      <c r="E1291" s="346"/>
      <c r="F1291" s="346"/>
      <c r="G1291" s="346"/>
      <c r="H1291" s="346"/>
      <c r="I1291" s="346"/>
      <c r="J1291" s="346"/>
      <c r="K1291" s="346"/>
      <c r="L1291" s="346"/>
      <c r="M1291" s="346"/>
      <c r="N1291" s="346"/>
      <c r="O1291" s="346"/>
    </row>
    <row r="1292" spans="1:15" ht="15">
      <c r="A1292" s="282"/>
      <c r="B1292" s="186"/>
      <c r="C1292" s="45"/>
      <c r="D1292" s="177"/>
      <c r="E1292" s="177"/>
      <c r="F1292" s="177"/>
      <c r="G1292" s="46"/>
      <c r="H1292" s="47"/>
      <c r="I1292" s="47"/>
      <c r="J1292" s="47"/>
      <c r="K1292" s="47"/>
      <c r="L1292" s="47"/>
      <c r="M1292" s="47"/>
      <c r="N1292" s="47"/>
      <c r="O1292" s="47"/>
    </row>
    <row r="1293" spans="1:15" ht="12.75">
      <c r="A1293" s="332"/>
      <c r="B1293" s="309"/>
      <c r="C1293" s="309"/>
      <c r="D1293" s="309"/>
      <c r="E1293" s="309"/>
      <c r="F1293" s="309"/>
      <c r="G1293" s="309"/>
      <c r="H1293" s="309"/>
      <c r="I1293" s="309"/>
      <c r="J1293" s="309"/>
      <c r="K1293" s="309"/>
      <c r="L1293" s="309"/>
      <c r="M1293" s="309"/>
      <c r="N1293" s="309"/>
      <c r="O1293" s="309"/>
    </row>
    <row r="1294" spans="1:15" ht="15">
      <c r="A1294" s="282"/>
      <c r="B1294" s="186"/>
      <c r="C1294" s="45"/>
      <c r="D1294" s="47"/>
      <c r="E1294" s="177"/>
      <c r="F1294" s="177"/>
      <c r="G1294" s="46"/>
      <c r="H1294" s="47"/>
      <c r="I1294" s="47"/>
      <c r="J1294" s="47"/>
      <c r="K1294" s="47"/>
      <c r="L1294" s="47"/>
      <c r="M1294" s="47"/>
      <c r="N1294" s="47"/>
      <c r="O1294" s="47"/>
    </row>
    <row r="1295" spans="1:15" ht="15">
      <c r="A1295" s="282"/>
      <c r="B1295" s="186"/>
      <c r="C1295" s="45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</row>
    <row r="1296" spans="1:15" ht="15">
      <c r="A1296" s="282"/>
      <c r="B1296" s="186"/>
      <c r="C1296" s="45"/>
      <c r="D1296" s="47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</row>
    <row r="1297" spans="1:15" ht="15">
      <c r="A1297" s="282"/>
      <c r="B1297" s="186"/>
      <c r="C1297" s="45"/>
      <c r="D1297" s="47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</row>
    <row r="1298" spans="1:15" ht="15">
      <c r="A1298" s="282"/>
      <c r="B1298" s="186"/>
      <c r="C1298" s="45"/>
      <c r="D1298" s="47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</row>
    <row r="1299" spans="1:15" ht="15">
      <c r="A1299" s="282"/>
      <c r="B1299" s="186"/>
      <c r="C1299" s="45"/>
      <c r="D1299" s="47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</row>
    <row r="1300" spans="1:15" ht="12.75">
      <c r="A1300" s="332"/>
      <c r="B1300" s="309"/>
      <c r="C1300" s="309"/>
      <c r="D1300" s="309"/>
      <c r="E1300" s="309"/>
      <c r="F1300" s="309"/>
      <c r="G1300" s="309"/>
      <c r="H1300" s="309"/>
      <c r="I1300" s="309"/>
      <c r="J1300" s="309"/>
      <c r="K1300" s="309"/>
      <c r="L1300" s="309"/>
      <c r="M1300" s="309"/>
      <c r="N1300" s="309"/>
      <c r="O1300" s="309"/>
    </row>
    <row r="1301" spans="1:15" ht="15">
      <c r="A1301" s="282"/>
      <c r="B1301" s="186"/>
      <c r="C1301" s="45"/>
      <c r="D1301" s="177"/>
      <c r="E1301" s="177"/>
      <c r="F1301" s="177"/>
      <c r="G1301" s="46"/>
      <c r="H1301" s="47"/>
      <c r="I1301" s="47"/>
      <c r="J1301" s="47"/>
      <c r="K1301" s="47"/>
      <c r="L1301" s="47"/>
      <c r="M1301" s="47"/>
      <c r="N1301" s="47"/>
      <c r="O1301" s="47"/>
    </row>
    <row r="1302" spans="1:15" ht="15">
      <c r="A1302" s="282"/>
      <c r="B1302" s="186"/>
      <c r="C1302" s="45"/>
      <c r="D1302" s="177"/>
      <c r="E1302" s="177"/>
      <c r="F1302" s="177"/>
      <c r="G1302" s="177"/>
      <c r="H1302" s="177"/>
      <c r="I1302" s="177"/>
      <c r="J1302" s="177"/>
      <c r="K1302" s="177"/>
      <c r="L1302" s="177"/>
      <c r="M1302" s="177"/>
      <c r="N1302" s="177"/>
      <c r="O1302" s="177"/>
    </row>
    <row r="1303" spans="1:15" ht="15">
      <c r="A1303" s="282"/>
      <c r="B1303" s="186"/>
      <c r="C1303" s="45"/>
      <c r="D1303" s="177"/>
      <c r="E1303" s="177"/>
      <c r="F1303" s="177"/>
      <c r="G1303" s="177"/>
      <c r="H1303" s="177"/>
      <c r="I1303" s="177"/>
      <c r="J1303" s="177"/>
      <c r="K1303" s="177"/>
      <c r="L1303" s="177"/>
      <c r="M1303" s="177"/>
      <c r="N1303" s="177"/>
      <c r="O1303" s="177"/>
    </row>
    <row r="1304" spans="1:15" ht="15">
      <c r="A1304" s="282"/>
      <c r="B1304" s="186"/>
      <c r="C1304" s="46"/>
      <c r="D1304" s="177"/>
      <c r="E1304" s="177"/>
      <c r="F1304" s="177"/>
      <c r="G1304" s="46"/>
      <c r="H1304" s="47"/>
      <c r="I1304" s="47"/>
      <c r="J1304" s="47"/>
      <c r="K1304" s="47"/>
      <c r="L1304" s="47"/>
      <c r="M1304" s="47"/>
      <c r="N1304" s="47"/>
      <c r="O1304" s="47"/>
    </row>
    <row r="1305" spans="1:15" ht="15">
      <c r="A1305" s="314"/>
      <c r="B1305" s="354"/>
      <c r="C1305" s="357"/>
      <c r="D1305" s="353"/>
      <c r="E1305" s="356"/>
      <c r="F1305" s="356"/>
      <c r="G1305" s="356"/>
      <c r="H1305" s="356"/>
      <c r="I1305" s="356"/>
      <c r="J1305" s="356"/>
      <c r="K1305" s="356"/>
      <c r="L1305" s="356"/>
      <c r="M1305" s="356"/>
      <c r="N1305" s="356"/>
      <c r="O1305" s="356"/>
    </row>
    <row r="1306" spans="1:15" ht="15">
      <c r="A1306" s="314"/>
      <c r="B1306" s="354"/>
      <c r="C1306" s="358"/>
      <c r="D1306" s="353"/>
      <c r="E1306" s="353"/>
      <c r="F1306" s="353"/>
      <c r="G1306" s="353"/>
      <c r="H1306" s="353"/>
      <c r="I1306" s="353"/>
      <c r="J1306" s="353"/>
      <c r="K1306" s="353"/>
      <c r="L1306" s="353"/>
      <c r="M1306" s="353"/>
      <c r="N1306" s="353"/>
      <c r="O1306" s="353"/>
    </row>
    <row r="1307" spans="1:15" ht="15">
      <c r="A1307" s="314"/>
      <c r="B1307" s="354"/>
      <c r="C1307" s="46"/>
      <c r="D1307" s="177"/>
      <c r="E1307" s="177"/>
      <c r="F1307" s="177"/>
      <c r="G1307" s="46"/>
      <c r="H1307" s="47"/>
      <c r="I1307" s="47"/>
      <c r="J1307" s="47"/>
      <c r="K1307" s="47"/>
      <c r="L1307" s="47"/>
      <c r="M1307" s="47"/>
      <c r="N1307" s="47"/>
      <c r="O1307" s="47"/>
    </row>
    <row r="1308" spans="1:15" ht="15">
      <c r="A1308" s="282"/>
      <c r="B1308" s="186"/>
      <c r="C1308" s="46"/>
      <c r="D1308" s="177"/>
      <c r="E1308" s="177"/>
      <c r="F1308" s="177"/>
      <c r="G1308" s="177"/>
      <c r="H1308" s="177"/>
      <c r="I1308" s="177"/>
      <c r="J1308" s="177"/>
      <c r="K1308" s="177"/>
      <c r="L1308" s="177"/>
      <c r="M1308" s="177"/>
      <c r="N1308" s="177"/>
      <c r="O1308" s="177"/>
    </row>
    <row r="1309" spans="1:15" ht="15">
      <c r="A1309" s="282"/>
      <c r="B1309" s="186"/>
      <c r="C1309" s="45"/>
      <c r="D1309" s="177"/>
      <c r="E1309" s="177"/>
      <c r="F1309" s="177"/>
      <c r="G1309" s="46"/>
      <c r="H1309" s="47"/>
      <c r="I1309" s="47"/>
      <c r="J1309" s="47"/>
      <c r="K1309" s="47"/>
      <c r="L1309" s="47"/>
      <c r="M1309" s="47"/>
      <c r="N1309" s="47"/>
      <c r="O1309" s="47"/>
    </row>
    <row r="1310" spans="1:15" ht="15">
      <c r="A1310" s="282"/>
      <c r="B1310" s="186"/>
      <c r="C1310" s="45"/>
      <c r="D1310" s="177"/>
      <c r="E1310" s="177"/>
      <c r="F1310" s="177"/>
      <c r="G1310" s="177"/>
      <c r="H1310" s="177"/>
      <c r="I1310" s="177"/>
      <c r="J1310" s="177"/>
      <c r="K1310" s="177"/>
      <c r="L1310" s="177"/>
      <c r="M1310" s="177"/>
      <c r="N1310" s="177"/>
      <c r="O1310" s="177"/>
    </row>
    <row r="1311" spans="1:15" ht="15">
      <c r="A1311" s="282"/>
      <c r="B1311" s="186"/>
      <c r="C1311" s="45"/>
      <c r="D1311" s="177"/>
      <c r="E1311" s="177"/>
      <c r="F1311" s="177"/>
      <c r="G1311" s="177"/>
      <c r="H1311" s="177"/>
      <c r="I1311" s="177"/>
      <c r="J1311" s="177"/>
      <c r="K1311" s="177"/>
      <c r="L1311" s="177"/>
      <c r="M1311" s="177"/>
      <c r="N1311" s="177"/>
      <c r="O1311" s="177"/>
    </row>
    <row r="1312" spans="1:15" ht="12.75">
      <c r="A1312" s="332"/>
      <c r="B1312" s="309"/>
      <c r="C1312" s="309"/>
      <c r="D1312" s="309"/>
      <c r="E1312" s="309"/>
      <c r="F1312" s="309"/>
      <c r="G1312" s="309"/>
      <c r="H1312" s="309"/>
      <c r="I1312" s="309"/>
      <c r="J1312" s="309"/>
      <c r="K1312" s="309"/>
      <c r="L1312" s="309"/>
      <c r="M1312" s="309"/>
      <c r="N1312" s="309"/>
      <c r="O1312" s="309"/>
    </row>
    <row r="1313" spans="1:15" ht="15">
      <c r="A1313" s="282"/>
      <c r="B1313" s="186"/>
      <c r="C1313" s="45"/>
      <c r="D1313" s="177"/>
      <c r="E1313" s="177"/>
      <c r="F1313" s="177"/>
      <c r="G1313" s="46"/>
      <c r="H1313" s="47"/>
      <c r="I1313" s="47"/>
      <c r="J1313" s="47"/>
      <c r="K1313" s="47"/>
      <c r="L1313" s="47"/>
      <c r="M1313" s="47"/>
      <c r="N1313" s="47"/>
      <c r="O1313" s="47"/>
    </row>
    <row r="1314" spans="1:15" ht="15">
      <c r="A1314" s="282"/>
      <c r="B1314" s="186"/>
      <c r="C1314" s="45"/>
      <c r="D1314" s="177"/>
      <c r="E1314" s="177"/>
      <c r="F1314" s="177"/>
      <c r="G1314" s="177"/>
      <c r="H1314" s="177"/>
      <c r="I1314" s="177"/>
      <c r="J1314" s="177"/>
      <c r="K1314" s="177"/>
      <c r="L1314" s="177"/>
      <c r="M1314" s="177"/>
      <c r="N1314" s="177"/>
      <c r="O1314" s="177"/>
    </row>
    <row r="1315" spans="1:15" ht="15">
      <c r="A1315" s="282"/>
      <c r="B1315" s="186"/>
      <c r="C1315" s="45"/>
      <c r="D1315" s="177"/>
      <c r="E1315" s="177"/>
      <c r="F1315" s="177"/>
      <c r="G1315" s="177"/>
      <c r="H1315" s="177"/>
      <c r="I1315" s="177"/>
      <c r="J1315" s="177"/>
      <c r="K1315" s="177"/>
      <c r="L1315" s="177"/>
      <c r="M1315" s="177"/>
      <c r="N1315" s="177"/>
      <c r="O1315" s="177"/>
    </row>
    <row r="1316" spans="1:15" ht="15">
      <c r="A1316" s="314"/>
      <c r="B1316" s="186"/>
      <c r="C1316" s="359"/>
      <c r="D1316" s="360"/>
      <c r="E1316" s="360"/>
      <c r="F1316" s="360"/>
      <c r="G1316" s="360"/>
      <c r="H1316" s="360"/>
      <c r="I1316" s="360"/>
      <c r="J1316" s="360"/>
      <c r="K1316" s="360"/>
      <c r="L1316" s="360"/>
      <c r="M1316" s="360"/>
      <c r="N1316" s="360"/>
      <c r="O1316" s="360"/>
    </row>
    <row r="1317" spans="1:15" ht="15">
      <c r="A1317" s="282"/>
      <c r="B1317" s="186"/>
      <c r="C1317" s="45"/>
      <c r="D1317" s="177"/>
      <c r="E1317" s="177"/>
      <c r="F1317" s="177"/>
      <c r="G1317" s="46"/>
      <c r="H1317" s="47"/>
      <c r="I1317" s="47"/>
      <c r="J1317" s="47"/>
      <c r="K1317" s="47"/>
      <c r="L1317" s="47"/>
      <c r="M1317" s="47"/>
      <c r="N1317" s="47"/>
      <c r="O1317" s="47"/>
    </row>
    <row r="1318" spans="1:15" ht="15">
      <c r="A1318" s="282"/>
      <c r="B1318" s="186"/>
      <c r="C1318" s="321"/>
      <c r="D1318" s="355"/>
      <c r="E1318" s="355"/>
      <c r="F1318" s="355"/>
      <c r="G1318" s="355"/>
      <c r="H1318" s="355"/>
      <c r="I1318" s="355"/>
      <c r="J1318" s="355"/>
      <c r="K1318" s="355"/>
      <c r="L1318" s="355"/>
      <c r="M1318" s="355"/>
      <c r="N1318" s="355"/>
      <c r="O1318" s="355"/>
    </row>
    <row r="1319" spans="1:15" ht="15">
      <c r="A1319" s="282"/>
      <c r="B1319" s="186"/>
      <c r="C1319" s="356"/>
      <c r="D1319" s="355"/>
      <c r="E1319" s="355"/>
      <c r="F1319" s="355"/>
      <c r="G1319" s="355"/>
      <c r="H1319" s="355"/>
      <c r="I1319" s="355"/>
      <c r="J1319" s="355"/>
      <c r="K1319" s="355"/>
      <c r="L1319" s="355"/>
      <c r="M1319" s="355"/>
      <c r="N1319" s="355"/>
      <c r="O1319" s="355"/>
    </row>
    <row r="1320" spans="1:15" ht="15">
      <c r="A1320" s="282"/>
      <c r="B1320" s="186"/>
      <c r="C1320" s="356"/>
      <c r="D1320" s="355"/>
      <c r="E1320" s="355"/>
      <c r="F1320" s="355"/>
      <c r="G1320" s="355"/>
      <c r="H1320" s="355"/>
      <c r="I1320" s="355"/>
      <c r="J1320" s="355"/>
      <c r="K1320" s="355"/>
      <c r="L1320" s="355"/>
      <c r="M1320" s="355"/>
      <c r="N1320" s="355"/>
      <c r="O1320" s="355"/>
    </row>
    <row r="1321" spans="1:15" ht="15">
      <c r="A1321" s="282"/>
      <c r="B1321" s="186"/>
      <c r="C1321" s="45"/>
      <c r="D1321" s="177"/>
      <c r="E1321" s="177"/>
      <c r="F1321" s="177"/>
      <c r="G1321" s="46"/>
      <c r="H1321" s="47"/>
      <c r="I1321" s="47"/>
      <c r="J1321" s="47"/>
      <c r="K1321" s="47"/>
      <c r="L1321" s="47"/>
      <c r="M1321" s="47"/>
      <c r="N1321" s="47"/>
      <c r="O1321" s="47"/>
    </row>
    <row r="1322" spans="1:15" ht="15">
      <c r="A1322" s="282"/>
      <c r="B1322" s="186"/>
      <c r="C1322" s="45"/>
      <c r="D1322" s="177"/>
      <c r="E1322" s="177"/>
      <c r="F1322" s="177"/>
      <c r="G1322" s="46"/>
      <c r="H1322" s="47"/>
      <c r="I1322" s="47"/>
      <c r="J1322" s="47"/>
      <c r="K1322" s="47"/>
      <c r="L1322" s="47"/>
      <c r="M1322" s="47"/>
      <c r="N1322" s="47"/>
      <c r="O1322" s="47"/>
    </row>
    <row r="1323" spans="1:15" ht="15">
      <c r="A1323" s="282"/>
      <c r="B1323" s="186"/>
      <c r="C1323" s="45"/>
      <c r="D1323" s="177"/>
      <c r="E1323" s="177"/>
      <c r="F1323" s="177"/>
      <c r="G1323" s="177"/>
      <c r="H1323" s="177"/>
      <c r="I1323" s="177"/>
      <c r="J1323" s="177"/>
      <c r="K1323" s="177"/>
      <c r="L1323" s="177"/>
      <c r="M1323" s="177"/>
      <c r="N1323" s="177"/>
      <c r="O1323" s="177"/>
    </row>
    <row r="1324" spans="1:15" ht="15">
      <c r="A1324" s="282"/>
      <c r="B1324" s="186"/>
      <c r="C1324" s="45"/>
      <c r="D1324" s="177"/>
      <c r="E1324" s="177"/>
      <c r="F1324" s="177"/>
      <c r="G1324" s="177"/>
      <c r="H1324" s="177"/>
      <c r="I1324" s="177"/>
      <c r="J1324" s="177"/>
      <c r="K1324" s="177"/>
      <c r="L1324" s="177"/>
      <c r="M1324" s="177"/>
      <c r="N1324" s="177"/>
      <c r="O1324" s="177"/>
    </row>
    <row r="1325" spans="1:15" ht="15">
      <c r="A1325" s="282"/>
      <c r="B1325" s="186"/>
      <c r="C1325" s="45"/>
      <c r="D1325" s="177"/>
      <c r="E1325" s="177"/>
      <c r="F1325" s="177"/>
      <c r="G1325" s="177"/>
      <c r="H1325" s="177"/>
      <c r="I1325" s="177"/>
      <c r="J1325" s="177"/>
      <c r="K1325" s="177"/>
      <c r="L1325" s="177"/>
      <c r="M1325" s="177"/>
      <c r="N1325" s="177"/>
      <c r="O1325" s="177"/>
    </row>
    <row r="1326" spans="1:15" ht="15">
      <c r="A1326" s="282"/>
      <c r="B1326" s="186"/>
      <c r="C1326" s="45"/>
      <c r="D1326" s="177"/>
      <c r="E1326" s="177"/>
      <c r="F1326" s="177"/>
      <c r="G1326" s="46"/>
      <c r="H1326" s="47"/>
      <c r="I1326" s="47"/>
      <c r="J1326" s="47"/>
      <c r="K1326" s="47"/>
      <c r="L1326" s="47"/>
      <c r="M1326" s="47"/>
      <c r="N1326" s="47"/>
      <c r="O1326" s="47"/>
    </row>
    <row r="1327" spans="1:15" ht="15">
      <c r="A1327" s="282"/>
      <c r="B1327" s="186"/>
      <c r="C1327" s="45"/>
      <c r="D1327" s="177"/>
      <c r="E1327" s="177"/>
      <c r="F1327" s="177"/>
      <c r="G1327" s="177"/>
      <c r="H1327" s="177"/>
      <c r="I1327" s="177"/>
      <c r="J1327" s="177"/>
      <c r="K1327" s="177"/>
      <c r="L1327" s="177"/>
      <c r="M1327" s="177"/>
      <c r="N1327" s="177"/>
      <c r="O1327" s="177"/>
    </row>
    <row r="1328" spans="1:15" ht="15">
      <c r="A1328" s="282"/>
      <c r="B1328" s="186"/>
      <c r="C1328" s="45"/>
      <c r="D1328" s="177"/>
      <c r="E1328" s="177"/>
      <c r="F1328" s="177"/>
      <c r="G1328" s="177"/>
      <c r="H1328" s="177"/>
      <c r="I1328" s="177"/>
      <c r="J1328" s="177"/>
      <c r="K1328" s="177"/>
      <c r="L1328" s="177"/>
      <c r="M1328" s="177"/>
      <c r="N1328" s="177"/>
      <c r="O1328" s="177"/>
    </row>
    <row r="1329" spans="1:15" ht="15">
      <c r="A1329" s="282"/>
      <c r="B1329" s="186"/>
      <c r="C1329" s="45"/>
      <c r="D1329" s="177"/>
      <c r="E1329" s="177"/>
      <c r="F1329" s="177"/>
      <c r="G1329" s="46"/>
      <c r="H1329" s="47"/>
      <c r="I1329" s="47"/>
      <c r="J1329" s="47"/>
      <c r="K1329" s="47"/>
      <c r="L1329" s="47"/>
      <c r="M1329" s="47"/>
      <c r="N1329" s="47"/>
      <c r="O1329" s="47"/>
    </row>
    <row r="1330" spans="1:15" ht="15">
      <c r="A1330" s="282"/>
      <c r="B1330" s="186"/>
      <c r="C1330" s="45"/>
      <c r="D1330" s="177"/>
      <c r="E1330" s="177"/>
      <c r="F1330" s="177"/>
      <c r="G1330" s="46"/>
      <c r="H1330" s="47"/>
      <c r="I1330" s="47"/>
      <c r="J1330" s="47"/>
      <c r="K1330" s="47"/>
      <c r="L1330" s="47"/>
      <c r="M1330" s="47"/>
      <c r="N1330" s="47"/>
      <c r="O1330" s="47"/>
    </row>
    <row r="1331" spans="1:15" ht="15">
      <c r="A1331" s="282"/>
      <c r="B1331" s="186"/>
      <c r="C1331" s="45"/>
      <c r="D1331" s="177"/>
      <c r="E1331" s="177"/>
      <c r="F1331" s="177"/>
      <c r="G1331" s="177"/>
      <c r="H1331" s="177"/>
      <c r="I1331" s="177"/>
      <c r="J1331" s="177"/>
      <c r="K1331" s="177"/>
      <c r="L1331" s="177"/>
      <c r="M1331" s="177"/>
      <c r="N1331" s="177"/>
      <c r="O1331" s="177"/>
    </row>
    <row r="1332" spans="1:15" ht="15">
      <c r="A1332" s="282"/>
      <c r="B1332" s="186"/>
      <c r="C1332" s="45"/>
      <c r="D1332" s="177"/>
      <c r="E1332" s="177"/>
      <c r="F1332" s="177"/>
      <c r="G1332" s="177"/>
      <c r="H1332" s="177"/>
      <c r="I1332" s="177"/>
      <c r="J1332" s="177"/>
      <c r="K1332" s="177"/>
      <c r="L1332" s="177"/>
      <c r="M1332" s="177"/>
      <c r="N1332" s="177"/>
      <c r="O1332" s="177"/>
    </row>
    <row r="1333" spans="1:15" ht="15">
      <c r="A1333" s="282"/>
      <c r="B1333" s="186"/>
      <c r="C1333" s="45"/>
      <c r="D1333" s="177"/>
      <c r="E1333" s="177"/>
      <c r="F1333" s="177"/>
      <c r="G1333" s="46"/>
      <c r="H1333" s="47"/>
      <c r="I1333" s="47"/>
      <c r="J1333" s="47"/>
      <c r="K1333" s="47"/>
      <c r="L1333" s="47"/>
      <c r="M1333" s="47"/>
      <c r="N1333" s="47"/>
      <c r="O1333" s="47"/>
    </row>
    <row r="1334" spans="1:15" ht="15">
      <c r="A1334" s="282"/>
      <c r="B1334" s="186"/>
      <c r="C1334" s="45"/>
      <c r="D1334" s="177"/>
      <c r="E1334" s="177"/>
      <c r="F1334" s="177"/>
      <c r="G1334" s="46"/>
      <c r="H1334" s="47"/>
      <c r="I1334" s="47"/>
      <c r="J1334" s="47"/>
      <c r="K1334" s="47"/>
      <c r="L1334" s="47"/>
      <c r="M1334" s="47"/>
      <c r="N1334" s="47"/>
      <c r="O1334" s="47"/>
    </row>
    <row r="1335" spans="1:15" ht="15">
      <c r="A1335" s="282"/>
      <c r="B1335" s="186"/>
      <c r="C1335" s="45"/>
      <c r="D1335" s="177"/>
      <c r="E1335" s="177"/>
      <c r="F1335" s="177"/>
      <c r="G1335" s="46"/>
      <c r="H1335" s="47"/>
      <c r="I1335" s="47"/>
      <c r="J1335" s="47"/>
      <c r="K1335" s="47"/>
      <c r="L1335" s="47"/>
      <c r="M1335" s="47"/>
      <c r="N1335" s="47"/>
      <c r="O1335" s="47"/>
    </row>
    <row r="1336" spans="1:15" ht="15">
      <c r="A1336" s="282"/>
      <c r="B1336" s="186"/>
      <c r="C1336" s="45"/>
      <c r="D1336" s="177"/>
      <c r="E1336" s="177"/>
      <c r="F1336" s="177"/>
      <c r="G1336" s="177"/>
      <c r="H1336" s="177"/>
      <c r="I1336" s="177"/>
      <c r="J1336" s="177"/>
      <c r="K1336" s="177"/>
      <c r="L1336" s="177"/>
      <c r="M1336" s="177"/>
      <c r="N1336" s="177"/>
      <c r="O1336" s="177"/>
    </row>
    <row r="1337" spans="1:15" ht="15">
      <c r="A1337" s="282"/>
      <c r="B1337" s="186"/>
      <c r="C1337" s="45"/>
      <c r="D1337" s="177"/>
      <c r="E1337" s="177"/>
      <c r="F1337" s="177"/>
      <c r="G1337" s="177"/>
      <c r="H1337" s="177"/>
      <c r="I1337" s="177"/>
      <c r="J1337" s="177"/>
      <c r="K1337" s="177"/>
      <c r="L1337" s="177"/>
      <c r="M1337" s="177"/>
      <c r="N1337" s="177"/>
      <c r="O1337" s="177"/>
    </row>
    <row r="1338" spans="1:15" ht="15">
      <c r="A1338" s="282"/>
      <c r="B1338" s="186"/>
      <c r="C1338" s="45"/>
      <c r="D1338" s="177"/>
      <c r="E1338" s="177"/>
      <c r="F1338" s="177"/>
      <c r="G1338" s="46"/>
      <c r="H1338" s="47"/>
      <c r="I1338" s="47"/>
      <c r="J1338" s="47"/>
      <c r="K1338" s="47"/>
      <c r="L1338" s="47"/>
      <c r="M1338" s="47"/>
      <c r="N1338" s="47"/>
      <c r="O1338" s="47"/>
    </row>
    <row r="1339" spans="1:15" ht="15">
      <c r="A1339" s="282"/>
      <c r="B1339" s="186"/>
      <c r="C1339" s="45"/>
      <c r="D1339" s="177"/>
      <c r="E1339" s="177"/>
      <c r="F1339" s="177"/>
      <c r="G1339" s="46"/>
      <c r="H1339" s="47"/>
      <c r="I1339" s="47"/>
      <c r="J1339" s="47"/>
      <c r="K1339" s="47"/>
      <c r="L1339" s="47"/>
      <c r="M1339" s="47"/>
      <c r="N1339" s="47"/>
      <c r="O1339" s="47"/>
    </row>
    <row r="1340" spans="1:15" ht="15">
      <c r="A1340" s="282"/>
      <c r="B1340" s="186"/>
      <c r="C1340" s="45"/>
      <c r="D1340" s="177"/>
      <c r="E1340" s="177"/>
      <c r="F1340" s="177"/>
      <c r="G1340" s="177"/>
      <c r="H1340" s="177"/>
      <c r="I1340" s="177"/>
      <c r="J1340" s="177"/>
      <c r="K1340" s="177"/>
      <c r="L1340" s="177"/>
      <c r="M1340" s="177"/>
      <c r="N1340" s="177"/>
      <c r="O1340" s="177"/>
    </row>
    <row r="1341" spans="1:15" ht="15">
      <c r="A1341" s="282"/>
      <c r="B1341" s="186"/>
      <c r="C1341" s="45"/>
      <c r="D1341" s="177"/>
      <c r="E1341" s="177"/>
      <c r="F1341" s="177"/>
      <c r="G1341" s="177"/>
      <c r="H1341" s="177"/>
      <c r="I1341" s="177"/>
      <c r="J1341" s="177"/>
      <c r="K1341" s="177"/>
      <c r="L1341" s="177"/>
      <c r="M1341" s="177"/>
      <c r="N1341" s="177"/>
      <c r="O1341" s="177"/>
    </row>
    <row r="1342" spans="1:15" ht="15">
      <c r="A1342" s="282"/>
      <c r="B1342" s="186"/>
      <c r="C1342" s="45"/>
      <c r="D1342" s="352"/>
      <c r="E1342" s="352"/>
      <c r="F1342" s="352"/>
      <c r="G1342" s="352"/>
      <c r="H1342" s="352"/>
      <c r="I1342" s="352"/>
      <c r="J1342" s="352"/>
      <c r="K1342" s="352"/>
      <c r="L1342" s="352"/>
      <c r="M1342" s="352"/>
      <c r="N1342" s="352"/>
      <c r="O1342" s="352"/>
    </row>
    <row r="1343" spans="1:15" ht="15">
      <c r="A1343" s="282"/>
      <c r="B1343" s="186"/>
      <c r="C1343" s="45"/>
      <c r="D1343" s="352"/>
      <c r="E1343" s="352"/>
      <c r="F1343" s="352"/>
      <c r="G1343" s="352"/>
      <c r="H1343" s="352"/>
      <c r="I1343" s="352"/>
      <c r="J1343" s="352"/>
      <c r="K1343" s="352"/>
      <c r="L1343" s="352"/>
      <c r="M1343" s="352"/>
      <c r="N1343" s="352"/>
      <c r="O1343" s="352"/>
    </row>
    <row r="1344" spans="1:15" ht="15">
      <c r="A1344" s="282"/>
      <c r="B1344" s="186"/>
      <c r="C1344" s="45"/>
      <c r="D1344" s="47"/>
      <c r="E1344" s="177"/>
      <c r="F1344" s="177"/>
      <c r="G1344" s="46"/>
      <c r="H1344" s="47"/>
      <c r="I1344" s="47"/>
      <c r="J1344" s="47"/>
      <c r="K1344" s="47"/>
      <c r="L1344" s="47"/>
      <c r="M1344" s="47"/>
      <c r="N1344" s="47"/>
      <c r="O1344" s="47"/>
    </row>
    <row r="1345" spans="1:15" ht="15">
      <c r="A1345" s="282"/>
      <c r="B1345" s="186"/>
      <c r="C1345" s="45"/>
      <c r="D1345" s="47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</row>
    <row r="1346" spans="1:15" ht="15">
      <c r="A1346" s="282"/>
      <c r="B1346" s="186"/>
      <c r="C1346" s="45"/>
      <c r="D1346" s="177"/>
      <c r="E1346" s="177"/>
      <c r="F1346" s="177"/>
      <c r="G1346" s="177"/>
      <c r="H1346" s="177"/>
      <c r="I1346" s="177"/>
      <c r="J1346" s="177"/>
      <c r="K1346" s="177"/>
      <c r="L1346" s="177"/>
      <c r="M1346" s="177"/>
      <c r="N1346" s="177"/>
      <c r="O1346" s="177"/>
    </row>
    <row r="1347" spans="1:15" ht="15">
      <c r="A1347" s="282"/>
      <c r="B1347" s="186"/>
      <c r="C1347" s="45"/>
      <c r="D1347" s="177"/>
      <c r="E1347" s="177"/>
      <c r="F1347" s="177"/>
      <c r="G1347" s="177"/>
      <c r="H1347" s="177"/>
      <c r="I1347" s="177"/>
      <c r="J1347" s="177"/>
      <c r="K1347" s="177"/>
      <c r="L1347" s="177"/>
      <c r="M1347" s="177"/>
      <c r="N1347" s="177"/>
      <c r="O1347" s="177"/>
    </row>
    <row r="1348" spans="1:15" ht="15">
      <c r="A1348" s="282"/>
      <c r="B1348" s="186"/>
      <c r="C1348" s="45"/>
      <c r="D1348" s="177"/>
      <c r="E1348" s="177"/>
      <c r="F1348" s="177"/>
      <c r="G1348" s="177"/>
      <c r="H1348" s="177"/>
      <c r="I1348" s="177"/>
      <c r="J1348" s="177"/>
      <c r="K1348" s="177"/>
      <c r="L1348" s="177"/>
      <c r="M1348" s="177"/>
      <c r="N1348" s="177"/>
      <c r="O1348" s="177"/>
    </row>
    <row r="1349" spans="1:15" ht="15">
      <c r="A1349" s="282"/>
      <c r="B1349" s="186"/>
      <c r="C1349" s="45"/>
      <c r="D1349" s="177"/>
      <c r="E1349" s="177"/>
      <c r="F1349" s="177"/>
      <c r="G1349" s="177"/>
      <c r="H1349" s="177"/>
      <c r="I1349" s="177"/>
      <c r="J1349" s="177"/>
      <c r="K1349" s="177"/>
      <c r="L1349" s="177"/>
      <c r="M1349" s="177"/>
      <c r="N1349" s="177"/>
      <c r="O1349" s="177"/>
    </row>
    <row r="1350" spans="1:15" ht="15">
      <c r="A1350" s="282"/>
      <c r="B1350" s="186"/>
      <c r="C1350" s="45"/>
      <c r="D1350" s="177"/>
      <c r="E1350" s="177"/>
      <c r="F1350" s="177"/>
      <c r="G1350" s="177"/>
      <c r="H1350" s="177"/>
      <c r="I1350" s="177"/>
      <c r="J1350" s="177"/>
      <c r="K1350" s="177"/>
      <c r="L1350" s="177"/>
      <c r="M1350" s="177"/>
      <c r="N1350" s="177"/>
      <c r="O1350" s="177"/>
    </row>
    <row r="1351" spans="1:15" ht="15.75" customHeight="1">
      <c r="A1351" s="282"/>
      <c r="B1351" s="186"/>
      <c r="C1351" s="45"/>
      <c r="D1351" s="177"/>
      <c r="E1351" s="177"/>
      <c r="F1351" s="177"/>
      <c r="G1351" s="177"/>
      <c r="H1351" s="177"/>
      <c r="I1351" s="177"/>
      <c r="J1351" s="177"/>
      <c r="K1351" s="177"/>
      <c r="L1351" s="177"/>
      <c r="M1351" s="177"/>
      <c r="N1351" s="177"/>
      <c r="O1351" s="177"/>
    </row>
    <row r="1352" spans="1:15" ht="15">
      <c r="A1352" s="282"/>
      <c r="B1352" s="186"/>
      <c r="C1352" s="45"/>
      <c r="D1352" s="177"/>
      <c r="E1352" s="177"/>
      <c r="F1352" s="177"/>
      <c r="G1352" s="177"/>
      <c r="H1352" s="177"/>
      <c r="I1352" s="177"/>
      <c r="J1352" s="177"/>
      <c r="K1352" s="177"/>
      <c r="L1352" s="177"/>
      <c r="M1352" s="177"/>
      <c r="N1352" s="177"/>
      <c r="O1352" s="177"/>
    </row>
    <row r="1353" spans="1:15" ht="15">
      <c r="A1353" s="282"/>
      <c r="B1353" s="186"/>
      <c r="C1353" s="45"/>
      <c r="D1353" s="177"/>
      <c r="E1353" s="177"/>
      <c r="F1353" s="177"/>
      <c r="G1353" s="177"/>
      <c r="H1353" s="177"/>
      <c r="I1353" s="177"/>
      <c r="J1353" s="177"/>
      <c r="K1353" s="177"/>
      <c r="L1353" s="177"/>
      <c r="M1353" s="177"/>
      <c r="N1353" s="177"/>
      <c r="O1353" s="177"/>
    </row>
    <row r="1354" spans="1:15" ht="15">
      <c r="A1354" s="282"/>
      <c r="B1354" s="186"/>
      <c r="C1354" s="45"/>
      <c r="D1354" s="177"/>
      <c r="E1354" s="177"/>
      <c r="F1354" s="177"/>
      <c r="G1354" s="177"/>
      <c r="H1354" s="177"/>
      <c r="I1354" s="177"/>
      <c r="J1354" s="177"/>
      <c r="K1354" s="177"/>
      <c r="L1354" s="177"/>
      <c r="M1354" s="177"/>
      <c r="N1354" s="177"/>
      <c r="O1354" s="177"/>
    </row>
    <row r="1355" spans="1:15" ht="15">
      <c r="A1355" s="282"/>
      <c r="B1355" s="186"/>
      <c r="C1355" s="45"/>
      <c r="D1355" s="177"/>
      <c r="E1355" s="177"/>
      <c r="F1355" s="177"/>
      <c r="G1355" s="177"/>
      <c r="H1355" s="177"/>
      <c r="I1355" s="177"/>
      <c r="J1355" s="177"/>
      <c r="K1355" s="177"/>
      <c r="L1355" s="177"/>
      <c r="M1355" s="177"/>
      <c r="N1355" s="177"/>
      <c r="O1355" s="177"/>
    </row>
    <row r="1356" spans="1:15" ht="16.5" customHeight="1">
      <c r="A1356" s="282"/>
      <c r="B1356" s="186"/>
      <c r="C1356" s="45"/>
      <c r="D1356" s="177"/>
      <c r="E1356" s="177"/>
      <c r="F1356" s="177"/>
      <c r="G1356" s="177"/>
      <c r="H1356" s="177"/>
      <c r="I1356" s="177"/>
      <c r="J1356" s="177"/>
      <c r="K1356" s="177"/>
      <c r="L1356" s="177"/>
      <c r="M1356" s="177"/>
      <c r="N1356" s="177"/>
      <c r="O1356" s="177"/>
    </row>
    <row r="1357" spans="1:15" ht="16.5" customHeight="1">
      <c r="A1357" s="282"/>
      <c r="B1357" s="186"/>
      <c r="C1357" s="45"/>
      <c r="D1357" s="177"/>
      <c r="E1357" s="177"/>
      <c r="F1357" s="177"/>
      <c r="G1357" s="177"/>
      <c r="H1357" s="177"/>
      <c r="I1357" s="177"/>
      <c r="J1357" s="177"/>
      <c r="K1357" s="177"/>
      <c r="L1357" s="177"/>
      <c r="M1357" s="177"/>
      <c r="N1357" s="177"/>
      <c r="O1357" s="177"/>
    </row>
    <row r="1358" spans="1:15" ht="16.5" customHeight="1">
      <c r="A1358" s="282"/>
      <c r="B1358" s="186"/>
      <c r="C1358" s="45"/>
      <c r="D1358" s="177"/>
      <c r="E1358" s="177"/>
      <c r="F1358" s="177"/>
      <c r="G1358" s="177"/>
      <c r="H1358" s="177"/>
      <c r="I1358" s="177"/>
      <c r="J1358" s="177"/>
      <c r="K1358" s="177"/>
      <c r="L1358" s="177"/>
      <c r="M1358" s="177"/>
      <c r="N1358" s="177"/>
      <c r="O1358" s="177"/>
    </row>
    <row r="1359" spans="1:15" ht="16.5" customHeight="1">
      <c r="A1359" s="282"/>
      <c r="B1359" s="186"/>
      <c r="C1359" s="45"/>
      <c r="D1359" s="177"/>
      <c r="E1359" s="177"/>
      <c r="F1359" s="177"/>
      <c r="G1359" s="177"/>
      <c r="H1359" s="177"/>
      <c r="I1359" s="177"/>
      <c r="J1359" s="177"/>
      <c r="K1359" s="177"/>
      <c r="L1359" s="177"/>
      <c r="M1359" s="177"/>
      <c r="N1359" s="177"/>
      <c r="O1359" s="177"/>
    </row>
    <row r="1360" spans="1:15" ht="16.5" customHeight="1">
      <c r="A1360" s="282"/>
      <c r="B1360" s="186"/>
      <c r="C1360" s="45"/>
      <c r="D1360" s="177"/>
      <c r="E1360" s="177"/>
      <c r="F1360" s="177"/>
      <c r="G1360" s="177"/>
      <c r="H1360" s="177"/>
      <c r="I1360" s="177"/>
      <c r="J1360" s="177"/>
      <c r="K1360" s="177"/>
      <c r="L1360" s="177"/>
      <c r="M1360" s="177"/>
      <c r="N1360" s="177"/>
      <c r="O1360" s="177"/>
    </row>
    <row r="1361" spans="1:15" ht="16.5" customHeight="1">
      <c r="A1361" s="282"/>
      <c r="B1361" s="186"/>
      <c r="C1361" s="45"/>
      <c r="D1361" s="177"/>
      <c r="E1361" s="177"/>
      <c r="F1361" s="177"/>
      <c r="G1361" s="177"/>
      <c r="H1361" s="177"/>
      <c r="I1361" s="177"/>
      <c r="J1361" s="177"/>
      <c r="K1361" s="177"/>
      <c r="L1361" s="177"/>
      <c r="M1361" s="177"/>
      <c r="N1361" s="177"/>
      <c r="O1361" s="177"/>
    </row>
    <row r="1362" spans="1:15" ht="16.5" customHeight="1">
      <c r="A1362" s="282"/>
      <c r="B1362" s="186"/>
      <c r="C1362" s="45"/>
      <c r="D1362" s="177"/>
      <c r="E1362" s="177"/>
      <c r="F1362" s="177"/>
      <c r="G1362" s="177"/>
      <c r="H1362" s="177"/>
      <c r="I1362" s="177"/>
      <c r="J1362" s="177"/>
      <c r="K1362" s="177"/>
      <c r="L1362" s="177"/>
      <c r="M1362" s="177"/>
      <c r="N1362" s="177"/>
      <c r="O1362" s="177"/>
    </row>
    <row r="1363" spans="1:15" ht="16.5" customHeight="1">
      <c r="A1363" s="282"/>
      <c r="B1363" s="186"/>
      <c r="C1363" s="45"/>
      <c r="D1363" s="177"/>
      <c r="E1363" s="177"/>
      <c r="F1363" s="177"/>
      <c r="G1363" s="177"/>
      <c r="H1363" s="177"/>
      <c r="I1363" s="177"/>
      <c r="J1363" s="177"/>
      <c r="K1363" s="177"/>
      <c r="L1363" s="177"/>
      <c r="M1363" s="177"/>
      <c r="N1363" s="177"/>
      <c r="O1363" s="177"/>
    </row>
    <row r="1364" spans="1:15" ht="16.5" customHeight="1">
      <c r="A1364" s="282"/>
      <c r="B1364" s="186"/>
      <c r="C1364" s="45"/>
      <c r="D1364" s="177"/>
      <c r="E1364" s="177"/>
      <c r="F1364" s="177"/>
      <c r="G1364" s="177"/>
      <c r="H1364" s="177"/>
      <c r="I1364" s="177"/>
      <c r="J1364" s="177"/>
      <c r="K1364" s="177"/>
      <c r="L1364" s="177"/>
      <c r="M1364" s="177"/>
      <c r="N1364" s="177"/>
      <c r="O1364" s="177"/>
    </row>
    <row r="1365" spans="1:15" ht="16.5" customHeight="1">
      <c r="A1365" s="282"/>
      <c r="B1365" s="186"/>
      <c r="C1365" s="45"/>
      <c r="D1365" s="177"/>
      <c r="E1365" s="177"/>
      <c r="F1365" s="177"/>
      <c r="G1365" s="177"/>
      <c r="H1365" s="177"/>
      <c r="I1365" s="177"/>
      <c r="J1365" s="177"/>
      <c r="K1365" s="177"/>
      <c r="L1365" s="177"/>
      <c r="M1365" s="177"/>
      <c r="N1365" s="177"/>
      <c r="O1365" s="177"/>
    </row>
    <row r="1366" spans="1:15" ht="16.5" customHeight="1">
      <c r="A1366" s="282"/>
      <c r="B1366" s="186"/>
      <c r="C1366" s="45"/>
      <c r="D1366" s="177"/>
      <c r="E1366" s="177"/>
      <c r="F1366" s="177"/>
      <c r="G1366" s="177"/>
      <c r="H1366" s="177"/>
      <c r="I1366" s="177"/>
      <c r="J1366" s="177"/>
      <c r="K1366" s="177"/>
      <c r="L1366" s="177"/>
      <c r="M1366" s="177"/>
      <c r="N1366" s="177"/>
      <c r="O1366" s="177"/>
    </row>
    <row r="1367" spans="1:15" ht="15">
      <c r="A1367" s="282"/>
      <c r="B1367" s="186"/>
      <c r="C1367" s="45"/>
      <c r="D1367" s="177"/>
      <c r="E1367" s="177"/>
      <c r="F1367" s="177"/>
      <c r="G1367" s="177"/>
      <c r="H1367" s="177"/>
      <c r="I1367" s="177"/>
      <c r="J1367" s="177"/>
      <c r="K1367" s="177"/>
      <c r="L1367" s="177"/>
      <c r="M1367" s="177"/>
      <c r="N1367" s="177"/>
      <c r="O1367" s="177"/>
    </row>
    <row r="1368" spans="1:15" ht="15">
      <c r="A1368" s="282"/>
      <c r="B1368" s="186"/>
      <c r="C1368" s="45"/>
      <c r="D1368" s="177"/>
      <c r="E1368" s="177"/>
      <c r="F1368" s="177"/>
      <c r="G1368" s="177"/>
      <c r="H1368" s="177"/>
      <c r="I1368" s="177"/>
      <c r="J1368" s="177"/>
      <c r="K1368" s="177"/>
      <c r="L1368" s="177"/>
      <c r="M1368" s="177"/>
      <c r="N1368" s="177"/>
      <c r="O1368" s="177"/>
    </row>
    <row r="1369" spans="1:15" ht="15">
      <c r="A1369" s="282"/>
      <c r="B1369" s="186"/>
      <c r="C1369" s="45"/>
      <c r="D1369" s="177"/>
      <c r="E1369" s="177"/>
      <c r="F1369" s="177"/>
      <c r="G1369" s="177"/>
      <c r="H1369" s="177"/>
      <c r="I1369" s="177"/>
      <c r="J1369" s="177"/>
      <c r="K1369" s="177"/>
      <c r="L1369" s="177"/>
      <c r="M1369" s="177"/>
      <c r="N1369" s="177"/>
      <c r="O1369" s="177"/>
    </row>
    <row r="1370" spans="1:15" ht="15">
      <c r="A1370" s="282"/>
      <c r="B1370" s="186"/>
      <c r="C1370" s="45"/>
      <c r="D1370" s="177"/>
      <c r="E1370" s="177"/>
      <c r="F1370" s="177"/>
      <c r="G1370" s="46"/>
      <c r="H1370" s="47"/>
      <c r="I1370" s="47"/>
      <c r="J1370" s="47"/>
      <c r="K1370" s="47"/>
      <c r="L1370" s="47"/>
      <c r="M1370" s="47"/>
      <c r="N1370" s="47"/>
      <c r="O1370" s="47"/>
    </row>
    <row r="1371" spans="1:15" ht="15">
      <c r="A1371" s="282"/>
      <c r="B1371" s="186"/>
      <c r="C1371" s="45"/>
      <c r="D1371" s="177"/>
      <c r="E1371" s="177"/>
      <c r="F1371" s="177"/>
      <c r="G1371" s="46"/>
      <c r="H1371" s="47"/>
      <c r="I1371" s="47"/>
      <c r="J1371" s="47"/>
      <c r="K1371" s="47"/>
      <c r="L1371" s="47"/>
      <c r="M1371" s="47"/>
      <c r="N1371" s="47"/>
      <c r="O1371" s="47"/>
    </row>
    <row r="1372" spans="1:15" ht="15">
      <c r="A1372" s="415"/>
      <c r="B1372" s="186"/>
      <c r="C1372" s="416"/>
      <c r="D1372" s="412"/>
      <c r="E1372" s="412"/>
      <c r="F1372" s="412"/>
      <c r="G1372" s="413"/>
      <c r="H1372" s="411"/>
      <c r="I1372" s="411"/>
      <c r="J1372" s="411"/>
      <c r="K1372" s="411"/>
      <c r="L1372" s="411"/>
      <c r="M1372" s="411"/>
      <c r="N1372" s="411"/>
      <c r="O1372" s="411"/>
    </row>
    <row r="1373" spans="1:15" ht="15">
      <c r="A1373" s="415"/>
      <c r="B1373" s="186"/>
      <c r="C1373" s="416"/>
      <c r="D1373" s="412"/>
      <c r="E1373" s="412"/>
      <c r="F1373" s="412"/>
      <c r="G1373" s="413"/>
      <c r="H1373" s="411"/>
      <c r="I1373" s="411"/>
      <c r="J1373" s="411"/>
      <c r="K1373" s="411"/>
      <c r="L1373" s="411"/>
      <c r="M1373" s="411"/>
      <c r="N1373" s="411"/>
      <c r="O1373" s="411"/>
    </row>
    <row r="1374" spans="1:15" ht="15">
      <c r="A1374" s="415"/>
      <c r="B1374" s="186"/>
      <c r="C1374" s="416"/>
      <c r="D1374" s="412"/>
      <c r="E1374" s="412"/>
      <c r="F1374" s="412"/>
      <c r="G1374" s="413"/>
      <c r="H1374" s="411"/>
      <c r="I1374" s="411"/>
      <c r="J1374" s="411"/>
      <c r="K1374" s="411"/>
      <c r="L1374" s="411"/>
      <c r="M1374" s="411"/>
      <c r="N1374" s="411"/>
      <c r="O1374" s="411"/>
    </row>
    <row r="1375" spans="1:15" ht="15">
      <c r="A1375" s="415"/>
      <c r="B1375" s="186"/>
      <c r="C1375" s="416"/>
      <c r="D1375" s="412"/>
      <c r="E1375" s="412"/>
      <c r="F1375" s="412"/>
      <c r="G1375" s="413"/>
      <c r="H1375" s="411"/>
      <c r="I1375" s="411"/>
      <c r="J1375" s="411"/>
      <c r="K1375" s="411"/>
      <c r="L1375" s="411"/>
      <c r="M1375" s="411"/>
      <c r="N1375" s="411"/>
      <c r="O1375" s="411"/>
    </row>
    <row r="1376" spans="1:15" ht="15">
      <c r="A1376" s="415"/>
      <c r="B1376" s="186"/>
      <c r="C1376" s="416"/>
      <c r="D1376" s="412"/>
      <c r="E1376" s="412"/>
      <c r="F1376" s="412"/>
      <c r="G1376" s="413"/>
      <c r="H1376" s="411"/>
      <c r="I1376" s="411"/>
      <c r="J1376" s="411"/>
      <c r="K1376" s="411"/>
      <c r="L1376" s="411"/>
      <c r="M1376" s="411"/>
      <c r="N1376" s="411"/>
      <c r="O1376" s="411"/>
    </row>
    <row r="1377" spans="1:15" ht="15">
      <c r="A1377" s="415"/>
      <c r="B1377" s="186"/>
      <c r="C1377" s="416"/>
      <c r="D1377" s="412"/>
      <c r="E1377" s="412"/>
      <c r="F1377" s="412"/>
      <c r="G1377" s="413"/>
      <c r="H1377" s="411"/>
      <c r="I1377" s="411"/>
      <c r="J1377" s="411"/>
      <c r="K1377" s="411"/>
      <c r="L1377" s="411"/>
      <c r="M1377" s="411"/>
      <c r="N1377" s="411"/>
      <c r="O1377" s="411"/>
    </row>
    <row r="1378" spans="1:15" ht="15">
      <c r="A1378" s="415"/>
      <c r="B1378" s="186"/>
      <c r="C1378" s="416"/>
      <c r="D1378" s="412"/>
      <c r="E1378" s="412"/>
      <c r="F1378" s="412"/>
      <c r="G1378" s="413"/>
      <c r="H1378" s="411"/>
      <c r="I1378" s="411"/>
      <c r="J1378" s="411"/>
      <c r="K1378" s="411"/>
      <c r="L1378" s="411"/>
      <c r="M1378" s="411"/>
      <c r="N1378" s="411"/>
      <c r="O1378" s="411"/>
    </row>
    <row r="1379" spans="1:15" ht="15">
      <c r="A1379" s="415"/>
      <c r="B1379" s="186"/>
      <c r="C1379" s="416"/>
      <c r="D1379" s="412"/>
      <c r="E1379" s="412"/>
      <c r="F1379" s="412"/>
      <c r="G1379" s="413"/>
      <c r="H1379" s="411"/>
      <c r="I1379" s="411"/>
      <c r="J1379" s="411"/>
      <c r="K1379" s="411"/>
      <c r="L1379" s="411"/>
      <c r="M1379" s="411"/>
      <c r="N1379" s="411"/>
      <c r="O1379" s="411"/>
    </row>
    <row r="1380" spans="1:15" ht="15">
      <c r="A1380" s="415"/>
      <c r="B1380" s="186"/>
      <c r="C1380" s="416"/>
      <c r="D1380" s="412"/>
      <c r="E1380" s="412"/>
      <c r="F1380" s="412"/>
      <c r="G1380" s="413"/>
      <c r="H1380" s="411"/>
      <c r="I1380" s="411"/>
      <c r="J1380" s="411"/>
      <c r="K1380" s="411"/>
      <c r="L1380" s="411"/>
      <c r="M1380" s="411"/>
      <c r="N1380" s="411"/>
      <c r="O1380" s="411"/>
    </row>
    <row r="1381" spans="1:15" ht="15">
      <c r="A1381" s="415"/>
      <c r="B1381" s="186"/>
      <c r="C1381" s="416"/>
      <c r="D1381" s="412"/>
      <c r="E1381" s="412"/>
      <c r="F1381" s="412"/>
      <c r="G1381" s="413"/>
      <c r="H1381" s="411"/>
      <c r="I1381" s="411"/>
      <c r="J1381" s="411"/>
      <c r="K1381" s="411"/>
      <c r="L1381" s="411"/>
      <c r="M1381" s="411"/>
      <c r="N1381" s="411"/>
      <c r="O1381" s="411"/>
    </row>
    <row r="1382" spans="1:15" ht="15">
      <c r="A1382" s="415"/>
      <c r="B1382" s="186"/>
      <c r="C1382" s="416"/>
      <c r="D1382" s="412"/>
      <c r="E1382" s="412"/>
      <c r="F1382" s="412"/>
      <c r="G1382" s="413"/>
      <c r="H1382" s="411"/>
      <c r="I1382" s="411"/>
      <c r="J1382" s="411"/>
      <c r="K1382" s="411"/>
      <c r="L1382" s="411"/>
      <c r="M1382" s="411"/>
      <c r="N1382" s="411"/>
      <c r="O1382" s="411"/>
    </row>
    <row r="1383" spans="1:15" ht="15">
      <c r="A1383" s="415"/>
      <c r="B1383" s="186"/>
      <c r="C1383" s="416"/>
      <c r="D1383" s="412"/>
      <c r="E1383" s="412"/>
      <c r="F1383" s="412"/>
      <c r="G1383" s="413"/>
      <c r="H1383" s="411"/>
      <c r="I1383" s="411"/>
      <c r="J1383" s="411"/>
      <c r="K1383" s="411"/>
      <c r="L1383" s="411"/>
      <c r="M1383" s="411"/>
      <c r="N1383" s="411"/>
      <c r="O1383" s="411"/>
    </row>
    <row r="1384" spans="1:15" ht="15">
      <c r="A1384" s="415"/>
      <c r="B1384" s="186"/>
      <c r="C1384" s="416"/>
      <c r="D1384" s="412"/>
      <c r="E1384" s="412"/>
      <c r="F1384" s="412"/>
      <c r="G1384" s="413"/>
      <c r="H1384" s="411"/>
      <c r="I1384" s="411"/>
      <c r="J1384" s="411"/>
      <c r="K1384" s="411"/>
      <c r="L1384" s="411"/>
      <c r="M1384" s="411"/>
      <c r="N1384" s="411"/>
      <c r="O1384" s="411"/>
    </row>
    <row r="1385" spans="1:15" ht="15">
      <c r="A1385" s="415"/>
      <c r="B1385" s="186"/>
      <c r="C1385" s="416"/>
      <c r="D1385" s="412"/>
      <c r="E1385" s="412"/>
      <c r="F1385" s="412"/>
      <c r="G1385" s="413"/>
      <c r="H1385" s="411"/>
      <c r="I1385" s="411"/>
      <c r="J1385" s="411"/>
      <c r="K1385" s="411"/>
      <c r="L1385" s="411"/>
      <c r="M1385" s="411"/>
      <c r="N1385" s="411"/>
      <c r="O1385" s="411"/>
    </row>
    <row r="1386" spans="1:15" ht="15">
      <c r="A1386" s="546"/>
      <c r="B1386" s="354"/>
      <c r="C1386" s="545"/>
      <c r="D1386" s="412"/>
      <c r="E1386" s="412"/>
      <c r="F1386" s="412"/>
      <c r="G1386" s="413"/>
      <c r="H1386" s="411"/>
      <c r="I1386" s="411"/>
      <c r="J1386" s="411"/>
      <c r="K1386" s="411"/>
      <c r="L1386" s="411"/>
      <c r="M1386" s="411"/>
      <c r="N1386" s="411"/>
      <c r="O1386" s="411"/>
    </row>
    <row r="1387" spans="1:15" ht="15">
      <c r="A1387" s="546"/>
      <c r="B1387" s="354"/>
      <c r="C1387" s="545"/>
      <c r="D1387" s="412"/>
      <c r="E1387" s="412"/>
      <c r="F1387" s="412"/>
      <c r="G1387" s="413"/>
      <c r="H1387" s="411"/>
      <c r="I1387" s="411"/>
      <c r="J1387" s="411"/>
      <c r="K1387" s="411"/>
      <c r="L1387" s="411"/>
      <c r="M1387" s="411"/>
      <c r="N1387" s="411"/>
      <c r="O1387" s="411"/>
    </row>
    <row r="1388" spans="1:15" ht="15">
      <c r="A1388" s="546"/>
      <c r="B1388" s="354"/>
      <c r="C1388" s="545"/>
      <c r="D1388" s="412"/>
      <c r="E1388" s="412"/>
      <c r="F1388" s="412"/>
      <c r="G1388" s="413"/>
      <c r="H1388" s="411"/>
      <c r="I1388" s="411"/>
      <c r="J1388" s="411"/>
      <c r="K1388" s="411"/>
      <c r="L1388" s="411"/>
      <c r="M1388" s="411"/>
      <c r="N1388" s="411"/>
      <c r="O1388" s="411"/>
    </row>
    <row r="1389" spans="1:15" ht="15">
      <c r="A1389" s="546"/>
      <c r="B1389" s="354"/>
      <c r="C1389" s="545"/>
      <c r="D1389" s="412"/>
      <c r="E1389" s="412"/>
      <c r="F1389" s="412"/>
      <c r="G1389" s="413"/>
      <c r="H1389" s="411"/>
      <c r="I1389" s="411"/>
      <c r="J1389" s="411"/>
      <c r="K1389" s="411"/>
      <c r="L1389" s="411"/>
      <c r="M1389" s="411"/>
      <c r="N1389" s="411"/>
      <c r="O1389" s="411"/>
    </row>
    <row r="1390" spans="1:15" ht="15">
      <c r="A1390" s="546"/>
      <c r="B1390" s="354"/>
      <c r="C1390" s="545"/>
      <c r="D1390" s="412"/>
      <c r="E1390" s="412"/>
      <c r="F1390" s="412"/>
      <c r="G1390" s="413"/>
      <c r="H1390" s="411"/>
      <c r="I1390" s="411"/>
      <c r="J1390" s="411"/>
      <c r="K1390" s="411"/>
      <c r="L1390" s="411"/>
      <c r="M1390" s="411"/>
      <c r="N1390" s="411"/>
      <c r="O1390" s="411"/>
    </row>
    <row r="1391" spans="1:15" ht="15">
      <c r="A1391" s="546"/>
      <c r="B1391" s="354"/>
      <c r="C1391" s="545"/>
      <c r="D1391" s="412"/>
      <c r="E1391" s="412"/>
      <c r="F1391" s="412"/>
      <c r="G1391" s="413"/>
      <c r="H1391" s="411"/>
      <c r="I1391" s="411"/>
      <c r="J1391" s="411"/>
      <c r="K1391" s="411"/>
      <c r="L1391" s="411"/>
      <c r="M1391" s="411"/>
      <c r="N1391" s="411"/>
      <c r="O1391" s="411"/>
    </row>
    <row r="1392" spans="1:15" ht="15">
      <c r="A1392" s="415"/>
      <c r="B1392" s="186"/>
      <c r="C1392" s="416"/>
      <c r="D1392" s="412"/>
      <c r="E1392" s="412"/>
      <c r="F1392" s="412"/>
      <c r="G1392" s="413"/>
      <c r="H1392" s="411"/>
      <c r="I1392" s="411"/>
      <c r="J1392" s="411"/>
      <c r="K1392" s="411"/>
      <c r="L1392" s="411"/>
      <c r="M1392" s="411"/>
      <c r="N1392" s="411"/>
      <c r="O1392" s="411"/>
    </row>
    <row r="1393" spans="1:15" ht="15">
      <c r="A1393" s="415"/>
      <c r="B1393" s="186"/>
      <c r="C1393" s="416"/>
      <c r="D1393" s="412"/>
      <c r="E1393" s="412"/>
      <c r="F1393" s="412"/>
      <c r="G1393" s="413"/>
      <c r="H1393" s="411"/>
      <c r="I1393" s="411"/>
      <c r="J1393" s="411"/>
      <c r="K1393" s="411"/>
      <c r="L1393" s="411"/>
      <c r="M1393" s="411"/>
      <c r="N1393" s="411"/>
      <c r="O1393" s="411"/>
    </row>
    <row r="1394" spans="1:15" ht="15">
      <c r="A1394" s="361"/>
      <c r="B1394" s="186"/>
      <c r="C1394" s="309"/>
      <c r="D1394" s="309"/>
      <c r="E1394" s="309"/>
      <c r="F1394" s="309"/>
      <c r="G1394" s="309"/>
      <c r="H1394" s="309"/>
      <c r="I1394" s="309"/>
      <c r="J1394" s="309"/>
      <c r="K1394" s="309"/>
      <c r="L1394" s="309"/>
      <c r="M1394" s="309"/>
      <c r="N1394" s="309"/>
      <c r="O1394" s="309"/>
    </row>
    <row r="1395" spans="1:15" ht="15">
      <c r="A1395" s="361"/>
      <c r="B1395" s="186"/>
      <c r="C1395" s="309"/>
      <c r="D1395" s="309"/>
      <c r="E1395" s="309"/>
      <c r="F1395" s="309"/>
      <c r="G1395" s="309"/>
      <c r="H1395" s="309"/>
      <c r="I1395" s="309"/>
      <c r="J1395" s="309"/>
      <c r="K1395" s="309"/>
      <c r="L1395" s="309"/>
      <c r="M1395" s="309"/>
      <c r="N1395" s="309"/>
      <c r="O1395" s="309"/>
    </row>
    <row r="1396" spans="1:15" ht="15">
      <c r="A1396" s="361"/>
      <c r="B1396" s="186"/>
      <c r="C1396" s="309"/>
      <c r="D1396" s="309"/>
      <c r="E1396" s="309"/>
      <c r="F1396" s="309"/>
      <c r="G1396" s="309"/>
      <c r="H1396" s="309"/>
      <c r="I1396" s="309"/>
      <c r="J1396" s="309"/>
      <c r="K1396" s="309"/>
      <c r="L1396" s="309"/>
      <c r="M1396" s="309"/>
      <c r="N1396" s="309"/>
      <c r="O1396" s="309"/>
    </row>
    <row r="1397" spans="1:15" ht="15">
      <c r="A1397" s="361"/>
      <c r="B1397" s="186"/>
      <c r="C1397" s="309"/>
      <c r="D1397" s="309"/>
      <c r="E1397" s="309"/>
      <c r="F1397" s="309"/>
      <c r="G1397" s="309"/>
      <c r="H1397" s="309"/>
      <c r="I1397" s="309"/>
      <c r="J1397" s="309"/>
      <c r="K1397" s="309"/>
      <c r="L1397" s="309"/>
      <c r="M1397" s="309"/>
      <c r="N1397" s="309"/>
      <c r="O1397" s="309"/>
    </row>
    <row r="1398" spans="1:15" ht="15">
      <c r="A1398" s="361"/>
      <c r="B1398" s="186"/>
      <c r="C1398" s="309"/>
      <c r="D1398" s="309"/>
      <c r="E1398" s="309"/>
      <c r="F1398" s="309"/>
      <c r="G1398" s="309"/>
      <c r="H1398" s="309"/>
      <c r="I1398" s="309"/>
      <c r="J1398" s="309"/>
      <c r="K1398" s="309"/>
      <c r="L1398" s="309"/>
      <c r="M1398" s="309"/>
      <c r="N1398" s="309"/>
      <c r="O1398" s="309"/>
    </row>
    <row r="1399" spans="1:15" ht="15">
      <c r="A1399" s="361"/>
      <c r="B1399" s="186"/>
      <c r="C1399" s="309"/>
      <c r="D1399" s="309"/>
      <c r="E1399" s="309"/>
      <c r="F1399" s="309"/>
      <c r="G1399" s="309"/>
      <c r="H1399" s="309"/>
      <c r="I1399" s="309"/>
      <c r="J1399" s="309"/>
      <c r="K1399" s="309"/>
      <c r="L1399" s="309"/>
      <c r="M1399" s="309"/>
      <c r="N1399" s="309"/>
      <c r="O1399" s="309"/>
    </row>
    <row r="1400" spans="1:15" ht="15">
      <c r="A1400" s="361"/>
      <c r="B1400" s="186"/>
      <c r="C1400" s="309"/>
      <c r="D1400" s="309"/>
      <c r="E1400" s="309"/>
      <c r="F1400" s="309"/>
      <c r="G1400" s="309"/>
      <c r="H1400" s="309"/>
      <c r="I1400" s="309"/>
      <c r="J1400" s="309"/>
      <c r="K1400" s="309"/>
      <c r="L1400" s="309"/>
      <c r="M1400" s="309"/>
      <c r="N1400" s="309"/>
      <c r="O1400" s="309"/>
    </row>
    <row r="1401" spans="1:15" ht="15">
      <c r="A1401" s="361"/>
      <c r="B1401" s="186"/>
      <c r="C1401" s="309"/>
      <c r="D1401" s="309"/>
      <c r="E1401" s="309"/>
      <c r="F1401" s="309"/>
      <c r="G1401" s="309"/>
      <c r="H1401" s="309"/>
      <c r="I1401" s="309"/>
      <c r="J1401" s="309"/>
      <c r="K1401" s="309"/>
      <c r="L1401" s="309"/>
      <c r="M1401" s="309"/>
      <c r="N1401" s="309"/>
      <c r="O1401" s="309"/>
    </row>
    <row r="1402" spans="1:15" ht="15">
      <c r="A1402" s="361"/>
      <c r="B1402" s="186"/>
      <c r="C1402" s="309"/>
      <c r="D1402" s="309"/>
      <c r="E1402" s="309"/>
      <c r="F1402" s="309"/>
      <c r="G1402" s="309"/>
      <c r="H1402" s="309"/>
      <c r="I1402" s="309"/>
      <c r="J1402" s="309"/>
      <c r="K1402" s="309"/>
      <c r="L1402" s="309"/>
      <c r="M1402" s="309"/>
      <c r="N1402" s="309"/>
      <c r="O1402" s="309"/>
    </row>
    <row r="1403" spans="1:15" ht="15">
      <c r="A1403" s="361"/>
      <c r="B1403" s="186"/>
      <c r="C1403" s="309"/>
      <c r="D1403" s="309"/>
      <c r="E1403" s="309"/>
      <c r="F1403" s="309"/>
      <c r="G1403" s="309"/>
      <c r="H1403" s="309"/>
      <c r="I1403" s="309"/>
      <c r="J1403" s="309"/>
      <c r="K1403" s="309"/>
      <c r="L1403" s="309"/>
      <c r="M1403" s="309"/>
      <c r="N1403" s="309"/>
      <c r="O1403" s="309"/>
    </row>
    <row r="1404" spans="1:15" ht="15">
      <c r="A1404" s="361"/>
      <c r="B1404" s="186"/>
      <c r="C1404" s="309"/>
      <c r="D1404" s="309"/>
      <c r="E1404" s="309"/>
      <c r="F1404" s="309"/>
      <c r="G1404" s="309"/>
      <c r="H1404" s="309"/>
      <c r="I1404" s="309"/>
      <c r="J1404" s="309"/>
      <c r="K1404" s="309"/>
      <c r="L1404" s="309"/>
      <c r="M1404" s="309"/>
      <c r="N1404" s="309"/>
      <c r="O1404" s="309"/>
    </row>
    <row r="1405" spans="1:15" ht="15">
      <c r="A1405" s="361"/>
      <c r="B1405" s="186"/>
      <c r="C1405" s="309"/>
      <c r="D1405" s="309"/>
      <c r="E1405" s="309"/>
      <c r="F1405" s="309"/>
      <c r="G1405" s="309"/>
      <c r="H1405" s="309"/>
      <c r="I1405" s="309"/>
      <c r="J1405" s="309"/>
      <c r="K1405" s="309"/>
      <c r="L1405" s="309"/>
      <c r="M1405" s="309"/>
      <c r="N1405" s="309"/>
      <c r="O1405" s="309"/>
    </row>
    <row r="1406" spans="1:15" ht="15">
      <c r="A1406" s="415"/>
      <c r="B1406" s="186"/>
      <c r="C1406" s="416"/>
      <c r="D1406" s="412"/>
      <c r="E1406" s="412"/>
      <c r="F1406" s="412"/>
      <c r="G1406" s="413"/>
      <c r="H1406" s="411"/>
      <c r="I1406" s="411"/>
      <c r="J1406" s="411"/>
      <c r="K1406" s="411"/>
      <c r="L1406" s="411"/>
      <c r="M1406" s="411"/>
      <c r="N1406" s="411"/>
      <c r="O1406" s="411"/>
    </row>
    <row r="1407" spans="1:15" ht="15">
      <c r="A1407" s="415"/>
      <c r="B1407" s="186"/>
      <c r="C1407" s="416"/>
      <c r="D1407" s="412"/>
      <c r="E1407" s="412"/>
      <c r="F1407" s="412"/>
      <c r="G1407" s="413"/>
      <c r="H1407" s="411"/>
      <c r="I1407" s="411"/>
      <c r="J1407" s="411"/>
      <c r="K1407" s="411"/>
      <c r="L1407" s="411"/>
      <c r="M1407" s="411"/>
      <c r="N1407" s="411"/>
      <c r="O1407" s="411"/>
    </row>
    <row r="1408" spans="1:15" ht="15">
      <c r="A1408" s="415"/>
      <c r="B1408" s="186"/>
      <c r="C1408" s="416"/>
      <c r="D1408" s="412"/>
      <c r="E1408" s="412"/>
      <c r="F1408" s="412"/>
      <c r="G1408" s="413"/>
      <c r="H1408" s="411"/>
      <c r="I1408" s="411"/>
      <c r="J1408" s="411"/>
      <c r="K1408" s="411"/>
      <c r="L1408" s="411"/>
      <c r="M1408" s="411"/>
      <c r="N1408" s="411"/>
      <c r="O1408" s="411"/>
    </row>
    <row r="1409" spans="1:15" ht="15">
      <c r="A1409" s="415"/>
      <c r="B1409" s="186"/>
      <c r="C1409" s="416"/>
      <c r="D1409" s="412"/>
      <c r="E1409" s="412"/>
      <c r="F1409" s="412"/>
      <c r="G1409" s="413"/>
      <c r="H1409" s="411"/>
      <c r="I1409" s="411"/>
      <c r="J1409" s="411"/>
      <c r="K1409" s="411"/>
      <c r="L1409" s="411"/>
      <c r="M1409" s="411"/>
      <c r="N1409" s="411"/>
      <c r="O1409" s="411"/>
    </row>
    <row r="1410" spans="1:15" ht="15">
      <c r="A1410" s="415"/>
      <c r="B1410" s="186"/>
      <c r="C1410" s="416"/>
      <c r="D1410" s="412"/>
      <c r="E1410" s="412"/>
      <c r="F1410" s="412"/>
      <c r="G1410" s="413"/>
      <c r="H1410" s="411"/>
      <c r="I1410" s="411"/>
      <c r="J1410" s="411"/>
      <c r="K1410" s="411"/>
      <c r="L1410" s="411"/>
      <c r="M1410" s="411"/>
      <c r="N1410" s="411"/>
      <c r="O1410" s="411"/>
    </row>
    <row r="1411" spans="1:15" ht="15">
      <c r="A1411" s="415"/>
      <c r="B1411" s="186"/>
      <c r="C1411" s="416"/>
      <c r="D1411" s="412"/>
      <c r="E1411" s="412"/>
      <c r="F1411" s="412"/>
      <c r="G1411" s="413"/>
      <c r="H1411" s="411"/>
      <c r="I1411" s="411"/>
      <c r="J1411" s="411"/>
      <c r="K1411" s="411"/>
      <c r="L1411" s="411"/>
      <c r="M1411" s="411"/>
      <c r="N1411" s="411"/>
      <c r="O1411" s="411"/>
    </row>
    <row r="1412" spans="1:15" ht="15">
      <c r="A1412" s="415"/>
      <c r="B1412" s="186"/>
      <c r="C1412" s="416"/>
      <c r="D1412" s="412"/>
      <c r="E1412" s="412"/>
      <c r="F1412" s="412"/>
      <c r="G1412" s="413"/>
      <c r="H1412" s="411"/>
      <c r="I1412" s="411"/>
      <c r="J1412" s="411"/>
      <c r="K1412" s="411"/>
      <c r="L1412" s="411"/>
      <c r="M1412" s="411"/>
      <c r="N1412" s="411"/>
      <c r="O1412" s="411"/>
    </row>
    <row r="1413" spans="1:15" ht="15">
      <c r="A1413" s="415"/>
      <c r="B1413" s="186"/>
      <c r="C1413" s="416"/>
      <c r="D1413" s="412"/>
      <c r="E1413" s="412"/>
      <c r="F1413" s="412"/>
      <c r="G1413" s="413"/>
      <c r="H1413" s="411"/>
      <c r="I1413" s="411"/>
      <c r="J1413" s="411"/>
      <c r="K1413" s="411"/>
      <c r="L1413" s="411"/>
      <c r="M1413" s="411"/>
      <c r="N1413" s="411"/>
      <c r="O1413" s="411"/>
    </row>
    <row r="1414" spans="1:15" ht="15">
      <c r="A1414" s="415"/>
      <c r="B1414" s="186"/>
      <c r="C1414" s="416"/>
      <c r="D1414" s="412"/>
      <c r="E1414" s="412"/>
      <c r="F1414" s="412"/>
      <c r="G1414" s="413"/>
      <c r="H1414" s="411"/>
      <c r="I1414" s="411"/>
      <c r="J1414" s="411"/>
      <c r="K1414" s="411"/>
      <c r="L1414" s="411"/>
      <c r="M1414" s="411"/>
      <c r="N1414" s="411"/>
      <c r="O1414" s="411"/>
    </row>
    <row r="1415" spans="1:15" ht="15">
      <c r="A1415" s="415"/>
      <c r="B1415" s="186"/>
      <c r="C1415" s="416"/>
      <c r="D1415" s="412"/>
      <c r="E1415" s="412"/>
      <c r="F1415" s="412"/>
      <c r="G1415" s="413"/>
      <c r="H1415" s="411"/>
      <c r="I1415" s="411"/>
      <c r="J1415" s="411"/>
      <c r="K1415" s="411"/>
      <c r="L1415" s="411"/>
      <c r="M1415" s="411"/>
      <c r="N1415" s="411"/>
      <c r="O1415" s="411"/>
    </row>
    <row r="1416" spans="1:15" ht="15">
      <c r="A1416" s="415"/>
      <c r="B1416" s="186"/>
      <c r="C1416" s="416"/>
      <c r="D1416" s="412"/>
      <c r="E1416" s="412"/>
      <c r="F1416" s="412"/>
      <c r="G1416" s="413"/>
      <c r="H1416" s="411"/>
      <c r="I1416" s="411"/>
      <c r="J1416" s="411"/>
      <c r="K1416" s="411"/>
      <c r="L1416" s="411"/>
      <c r="M1416" s="411"/>
      <c r="N1416" s="411"/>
      <c r="O1416" s="411"/>
    </row>
    <row r="1417" spans="1:15" ht="15">
      <c r="A1417" s="415"/>
      <c r="B1417" s="186"/>
      <c r="C1417" s="416"/>
      <c r="D1417" s="412"/>
      <c r="E1417" s="412"/>
      <c r="F1417" s="412"/>
      <c r="G1417" s="413"/>
      <c r="H1417" s="411"/>
      <c r="I1417" s="411"/>
      <c r="J1417" s="411"/>
      <c r="K1417" s="411"/>
      <c r="L1417" s="411"/>
      <c r="M1417" s="411"/>
      <c r="N1417" s="411"/>
      <c r="O1417" s="411"/>
    </row>
    <row r="1418" spans="1:15" ht="15">
      <c r="A1418" s="415"/>
      <c r="B1418" s="186"/>
      <c r="C1418" s="416"/>
      <c r="D1418" s="412"/>
      <c r="E1418" s="412"/>
      <c r="F1418" s="412"/>
      <c r="G1418" s="413"/>
      <c r="H1418" s="411"/>
      <c r="I1418" s="411"/>
      <c r="J1418" s="411"/>
      <c r="K1418" s="411"/>
      <c r="L1418" s="411"/>
      <c r="M1418" s="411"/>
      <c r="N1418" s="411"/>
      <c r="O1418" s="411"/>
    </row>
    <row r="1419" spans="1:15" ht="15">
      <c r="A1419" s="415"/>
      <c r="B1419" s="186"/>
      <c r="C1419" s="416"/>
      <c r="D1419" s="412"/>
      <c r="E1419" s="412"/>
      <c r="F1419" s="412"/>
      <c r="G1419" s="413"/>
      <c r="H1419" s="411"/>
      <c r="I1419" s="411"/>
      <c r="J1419" s="411"/>
      <c r="K1419" s="411"/>
      <c r="L1419" s="411"/>
      <c r="M1419" s="411"/>
      <c r="N1419" s="411"/>
      <c r="O1419" s="411"/>
    </row>
    <row r="1420" spans="1:15" ht="15">
      <c r="A1420" s="415"/>
      <c r="B1420" s="186"/>
      <c r="C1420" s="416"/>
      <c r="D1420" s="412"/>
      <c r="E1420" s="412"/>
      <c r="F1420" s="412"/>
      <c r="G1420" s="413"/>
      <c r="H1420" s="411"/>
      <c r="I1420" s="411"/>
      <c r="J1420" s="411"/>
      <c r="K1420" s="411"/>
      <c r="L1420" s="411"/>
      <c r="M1420" s="411"/>
      <c r="N1420" s="411"/>
      <c r="O1420" s="411"/>
    </row>
    <row r="1421" spans="1:15" ht="15">
      <c r="A1421" s="415"/>
      <c r="B1421" s="186"/>
      <c r="C1421" s="416"/>
      <c r="D1421" s="412"/>
      <c r="E1421" s="412"/>
      <c r="F1421" s="412"/>
      <c r="G1421" s="413"/>
      <c r="H1421" s="411"/>
      <c r="I1421" s="411"/>
      <c r="J1421" s="411"/>
      <c r="K1421" s="411"/>
      <c r="L1421" s="411"/>
      <c r="M1421" s="411"/>
      <c r="N1421" s="411"/>
      <c r="O1421" s="411"/>
    </row>
    <row r="1422" spans="1:15" ht="15">
      <c r="A1422" s="415"/>
      <c r="B1422" s="186"/>
      <c r="C1422" s="416"/>
      <c r="D1422" s="412"/>
      <c r="E1422" s="412"/>
      <c r="F1422" s="412"/>
      <c r="G1422" s="413"/>
      <c r="H1422" s="411"/>
      <c r="I1422" s="411"/>
      <c r="J1422" s="411"/>
      <c r="K1422" s="411"/>
      <c r="L1422" s="411"/>
      <c r="M1422" s="411"/>
      <c r="N1422" s="411"/>
      <c r="O1422" s="411"/>
    </row>
    <row r="1423" spans="1:15" ht="15">
      <c r="A1423" s="415"/>
      <c r="B1423" s="186"/>
      <c r="C1423" s="416"/>
      <c r="D1423" s="412"/>
      <c r="E1423" s="412"/>
      <c r="F1423" s="412"/>
      <c r="G1423" s="413"/>
      <c r="H1423" s="411"/>
      <c r="I1423" s="411"/>
      <c r="J1423" s="411"/>
      <c r="K1423" s="411"/>
      <c r="L1423" s="411"/>
      <c r="M1423" s="411"/>
      <c r="N1423" s="411"/>
      <c r="O1423" s="411"/>
    </row>
    <row r="1424" spans="1:15" ht="15">
      <c r="A1424" s="415"/>
      <c r="B1424" s="186"/>
      <c r="C1424" s="416"/>
      <c r="D1424" s="412"/>
      <c r="E1424" s="412"/>
      <c r="F1424" s="412"/>
      <c r="G1424" s="413"/>
      <c r="H1424" s="411"/>
      <c r="I1424" s="411"/>
      <c r="J1424" s="411"/>
      <c r="K1424" s="411"/>
      <c r="L1424" s="411"/>
      <c r="M1424" s="411"/>
      <c r="N1424" s="411"/>
      <c r="O1424" s="411"/>
    </row>
    <row r="1425" spans="1:15" ht="15">
      <c r="A1425" s="415"/>
      <c r="B1425" s="186"/>
      <c r="C1425" s="416"/>
      <c r="D1425" s="412"/>
      <c r="E1425" s="412"/>
      <c r="F1425" s="412"/>
      <c r="G1425" s="413"/>
      <c r="H1425" s="411"/>
      <c r="I1425" s="411"/>
      <c r="J1425" s="411"/>
      <c r="K1425" s="411"/>
      <c r="L1425" s="411"/>
      <c r="M1425" s="411"/>
      <c r="N1425" s="411"/>
      <c r="O1425" s="411"/>
    </row>
    <row r="1426" spans="1:15" ht="15">
      <c r="A1426" s="415"/>
      <c r="B1426" s="186"/>
      <c r="C1426" s="416"/>
      <c r="D1426" s="412"/>
      <c r="E1426" s="412"/>
      <c r="F1426" s="412"/>
      <c r="G1426" s="413"/>
      <c r="H1426" s="411"/>
      <c r="I1426" s="411"/>
      <c r="J1426" s="411"/>
      <c r="K1426" s="411"/>
      <c r="L1426" s="411"/>
      <c r="M1426" s="411"/>
      <c r="N1426" s="411"/>
      <c r="O1426" s="411"/>
    </row>
    <row r="1427" spans="1:15" ht="15">
      <c r="A1427" s="415"/>
      <c r="B1427" s="186"/>
      <c r="C1427" s="416"/>
      <c r="D1427" s="412"/>
      <c r="E1427" s="412"/>
      <c r="F1427" s="412"/>
      <c r="G1427" s="413"/>
      <c r="H1427" s="411"/>
      <c r="I1427" s="411"/>
      <c r="J1427" s="411"/>
      <c r="K1427" s="411"/>
      <c r="L1427" s="411"/>
      <c r="M1427" s="411"/>
      <c r="N1427" s="411"/>
      <c r="O1427" s="411"/>
    </row>
    <row r="1428" spans="1:15" ht="15">
      <c r="A1428" s="415"/>
      <c r="B1428" s="186"/>
      <c r="C1428" s="416"/>
      <c r="D1428" s="412"/>
      <c r="E1428" s="412"/>
      <c r="F1428" s="412"/>
      <c r="G1428" s="413"/>
      <c r="H1428" s="411"/>
      <c r="I1428" s="411"/>
      <c r="J1428" s="411"/>
      <c r="K1428" s="411"/>
      <c r="L1428" s="411"/>
      <c r="M1428" s="411"/>
      <c r="N1428" s="411"/>
      <c r="O1428" s="411"/>
    </row>
    <row r="1429" spans="1:15" ht="15">
      <c r="A1429" s="415"/>
      <c r="B1429" s="186"/>
      <c r="C1429" s="416"/>
      <c r="D1429" s="412"/>
      <c r="E1429" s="412"/>
      <c r="F1429" s="412"/>
      <c r="G1429" s="413"/>
      <c r="H1429" s="411"/>
      <c r="I1429" s="411"/>
      <c r="J1429" s="411"/>
      <c r="K1429" s="411"/>
      <c r="L1429" s="411"/>
      <c r="M1429" s="411"/>
      <c r="N1429" s="411"/>
      <c r="O1429" s="411"/>
    </row>
    <row r="1430" spans="1:15" ht="15">
      <c r="A1430" s="415"/>
      <c r="B1430" s="186"/>
      <c r="C1430" s="416"/>
      <c r="D1430" s="412"/>
      <c r="E1430" s="412"/>
      <c r="F1430" s="412"/>
      <c r="G1430" s="413"/>
      <c r="H1430" s="411"/>
      <c r="I1430" s="411"/>
      <c r="J1430" s="411"/>
      <c r="K1430" s="411"/>
      <c r="L1430" s="411"/>
      <c r="M1430" s="411"/>
      <c r="N1430" s="411"/>
      <c r="O1430" s="411"/>
    </row>
    <row r="1431" spans="1:15" ht="15">
      <c r="A1431" s="415"/>
      <c r="B1431" s="186"/>
      <c r="C1431" s="416"/>
      <c r="D1431" s="412"/>
      <c r="E1431" s="412"/>
      <c r="F1431" s="412"/>
      <c r="G1431" s="413"/>
      <c r="H1431" s="411"/>
      <c r="I1431" s="411"/>
      <c r="J1431" s="411"/>
      <c r="K1431" s="411"/>
      <c r="L1431" s="411"/>
      <c r="M1431" s="411"/>
      <c r="N1431" s="411"/>
      <c r="O1431" s="411"/>
    </row>
    <row r="1432" spans="1:15" ht="15">
      <c r="A1432" s="415"/>
      <c r="B1432" s="186"/>
      <c r="C1432" s="416"/>
      <c r="D1432" s="412"/>
      <c r="E1432" s="412"/>
      <c r="F1432" s="412"/>
      <c r="G1432" s="413"/>
      <c r="H1432" s="411"/>
      <c r="I1432" s="411"/>
      <c r="J1432" s="411"/>
      <c r="K1432" s="411"/>
      <c r="L1432" s="411"/>
      <c r="M1432" s="411"/>
      <c r="N1432" s="411"/>
      <c r="O1432" s="411"/>
    </row>
    <row r="1433" spans="1:15" ht="15">
      <c r="A1433" s="415"/>
      <c r="B1433" s="186"/>
      <c r="C1433" s="416"/>
      <c r="D1433" s="412"/>
      <c r="E1433" s="412"/>
      <c r="F1433" s="412"/>
      <c r="G1433" s="413"/>
      <c r="H1433" s="411"/>
      <c r="I1433" s="411"/>
      <c r="J1433" s="411"/>
      <c r="K1433" s="411"/>
      <c r="L1433" s="411"/>
      <c r="M1433" s="411"/>
      <c r="N1433" s="411"/>
      <c r="O1433" s="411"/>
    </row>
    <row r="1434" spans="1:15" ht="15">
      <c r="A1434" s="415"/>
      <c r="B1434" s="186"/>
      <c r="C1434" s="416"/>
      <c r="D1434" s="412"/>
      <c r="E1434" s="412"/>
      <c r="F1434" s="412"/>
      <c r="G1434" s="413"/>
      <c r="H1434" s="411"/>
      <c r="I1434" s="411"/>
      <c r="J1434" s="411"/>
      <c r="K1434" s="411"/>
      <c r="L1434" s="411"/>
      <c r="M1434" s="411"/>
      <c r="N1434" s="411"/>
      <c r="O1434" s="411"/>
    </row>
    <row r="1435" spans="1:15" ht="15">
      <c r="A1435" s="415"/>
      <c r="B1435" s="186"/>
      <c r="C1435" s="416"/>
      <c r="D1435" s="412"/>
      <c r="E1435" s="412"/>
      <c r="F1435" s="412"/>
      <c r="G1435" s="413"/>
      <c r="H1435" s="411"/>
      <c r="I1435" s="411"/>
      <c r="J1435" s="411"/>
      <c r="K1435" s="411"/>
      <c r="L1435" s="411"/>
      <c r="M1435" s="411"/>
      <c r="N1435" s="411"/>
      <c r="O1435" s="411"/>
    </row>
    <row r="1436" spans="1:15" ht="15">
      <c r="A1436" s="415"/>
      <c r="B1436" s="186"/>
      <c r="C1436" s="416"/>
      <c r="D1436" s="412"/>
      <c r="E1436" s="412"/>
      <c r="F1436" s="412"/>
      <c r="G1436" s="413"/>
      <c r="H1436" s="411"/>
      <c r="I1436" s="411"/>
      <c r="J1436" s="411"/>
      <c r="K1436" s="411"/>
      <c r="L1436" s="411"/>
      <c r="M1436" s="411"/>
      <c r="N1436" s="411"/>
      <c r="O1436" s="411"/>
    </row>
    <row r="1437" spans="1:15" ht="15">
      <c r="A1437" s="415"/>
      <c r="B1437" s="186"/>
      <c r="C1437" s="416"/>
      <c r="D1437" s="412"/>
      <c r="E1437" s="412"/>
      <c r="F1437" s="412"/>
      <c r="G1437" s="413"/>
      <c r="H1437" s="411"/>
      <c r="I1437" s="411"/>
      <c r="J1437" s="411"/>
      <c r="K1437" s="411"/>
      <c r="L1437" s="411"/>
      <c r="M1437" s="411"/>
      <c r="N1437" s="411"/>
      <c r="O1437" s="411"/>
    </row>
    <row r="1438" spans="1:15" ht="15">
      <c r="A1438" s="415"/>
      <c r="B1438" s="186"/>
      <c r="C1438" s="416"/>
      <c r="D1438" s="412"/>
      <c r="E1438" s="412"/>
      <c r="F1438" s="412"/>
      <c r="G1438" s="413"/>
      <c r="H1438" s="411"/>
      <c r="I1438" s="411"/>
      <c r="J1438" s="411"/>
      <c r="K1438" s="411"/>
      <c r="L1438" s="411"/>
      <c r="M1438" s="411"/>
      <c r="N1438" s="411"/>
      <c r="O1438" s="411"/>
    </row>
    <row r="1439" spans="1:15" ht="15">
      <c r="A1439" s="415"/>
      <c r="B1439" s="186"/>
      <c r="C1439" s="416"/>
      <c r="D1439" s="412"/>
      <c r="E1439" s="412"/>
      <c r="F1439" s="412"/>
      <c r="G1439" s="413"/>
      <c r="H1439" s="411"/>
      <c r="I1439" s="411"/>
      <c r="J1439" s="411"/>
      <c r="K1439" s="411"/>
      <c r="L1439" s="411"/>
      <c r="M1439" s="411"/>
      <c r="N1439" s="411"/>
      <c r="O1439" s="411"/>
    </row>
    <row r="1440" spans="1:15" ht="15">
      <c r="A1440" s="415"/>
      <c r="B1440" s="186"/>
      <c r="C1440" s="416"/>
      <c r="D1440" s="412"/>
      <c r="E1440" s="412"/>
      <c r="F1440" s="412"/>
      <c r="G1440" s="413"/>
      <c r="H1440" s="411"/>
      <c r="I1440" s="411"/>
      <c r="J1440" s="411"/>
      <c r="K1440" s="411"/>
      <c r="L1440" s="411"/>
      <c r="M1440" s="411"/>
      <c r="N1440" s="411"/>
      <c r="O1440" s="411"/>
    </row>
    <row r="1441" spans="1:15" ht="15">
      <c r="A1441" s="415"/>
      <c r="B1441" s="186"/>
      <c r="C1441" s="416"/>
      <c r="D1441" s="412"/>
      <c r="E1441" s="412"/>
      <c r="F1441" s="412"/>
      <c r="G1441" s="413"/>
      <c r="H1441" s="411"/>
      <c r="I1441" s="411"/>
      <c r="J1441" s="411"/>
      <c r="K1441" s="411"/>
      <c r="L1441" s="411"/>
      <c r="M1441" s="411"/>
      <c r="N1441" s="411"/>
      <c r="O1441" s="411"/>
    </row>
    <row r="1442" spans="1:15" ht="15">
      <c r="A1442" s="415"/>
      <c r="B1442" s="186"/>
      <c r="C1442" s="416"/>
      <c r="D1442" s="412"/>
      <c r="E1442" s="412"/>
      <c r="F1442" s="412"/>
      <c r="G1442" s="413"/>
      <c r="H1442" s="411"/>
      <c r="I1442" s="411"/>
      <c r="J1442" s="411"/>
      <c r="K1442" s="411"/>
      <c r="L1442" s="411"/>
      <c r="M1442" s="411"/>
      <c r="N1442" s="411"/>
      <c r="O1442" s="411"/>
    </row>
    <row r="1443" spans="1:15" ht="15">
      <c r="A1443" s="415"/>
      <c r="B1443" s="186"/>
      <c r="C1443" s="416"/>
      <c r="D1443" s="412"/>
      <c r="E1443" s="412"/>
      <c r="F1443" s="412"/>
      <c r="G1443" s="413"/>
      <c r="H1443" s="411"/>
      <c r="I1443" s="411"/>
      <c r="J1443" s="411"/>
      <c r="K1443" s="411"/>
      <c r="L1443" s="411"/>
      <c r="M1443" s="411"/>
      <c r="N1443" s="411"/>
      <c r="O1443" s="411"/>
    </row>
    <row r="1444" spans="1:15" ht="15">
      <c r="A1444" s="415"/>
      <c r="B1444" s="186"/>
      <c r="C1444" s="416"/>
      <c r="D1444" s="412"/>
      <c r="E1444" s="412"/>
      <c r="F1444" s="412"/>
      <c r="G1444" s="413"/>
      <c r="H1444" s="412"/>
      <c r="I1444" s="412"/>
      <c r="J1444" s="412"/>
      <c r="K1444" s="412"/>
      <c r="L1444" s="412"/>
      <c r="M1444" s="412"/>
      <c r="N1444" s="412"/>
      <c r="O1444" s="412"/>
    </row>
    <row r="1445" spans="1:15" ht="15">
      <c r="A1445" s="415"/>
      <c r="B1445" s="186"/>
      <c r="C1445" s="416"/>
      <c r="D1445" s="412"/>
      <c r="E1445" s="412"/>
      <c r="F1445" s="412"/>
      <c r="G1445" s="413"/>
      <c r="H1445" s="412"/>
      <c r="I1445" s="412"/>
      <c r="J1445" s="412"/>
      <c r="K1445" s="412"/>
      <c r="L1445" s="412"/>
      <c r="M1445" s="412"/>
      <c r="N1445" s="412"/>
      <c r="O1445" s="412"/>
    </row>
    <row r="1446" spans="1:15" ht="15">
      <c r="A1446" s="415"/>
      <c r="B1446" s="186"/>
      <c r="C1446" s="416"/>
      <c r="D1446" s="412"/>
      <c r="E1446" s="412"/>
      <c r="F1446" s="412"/>
      <c r="G1446" s="413"/>
      <c r="H1446" s="412"/>
      <c r="I1446" s="412"/>
      <c r="J1446" s="412"/>
      <c r="K1446" s="412"/>
      <c r="L1446" s="412"/>
      <c r="M1446" s="412"/>
      <c r="N1446" s="412"/>
      <c r="O1446" s="412"/>
    </row>
    <row r="1447" spans="1:15" ht="15">
      <c r="A1447" s="415"/>
      <c r="B1447" s="186"/>
      <c r="C1447" s="416"/>
      <c r="D1447" s="412"/>
      <c r="E1447" s="412"/>
      <c r="F1447" s="412"/>
      <c r="G1447" s="413"/>
      <c r="H1447" s="412"/>
      <c r="I1447" s="412"/>
      <c r="J1447" s="412"/>
      <c r="K1447" s="412"/>
      <c r="L1447" s="412"/>
      <c r="M1447" s="412"/>
      <c r="N1447" s="412"/>
      <c r="O1447" s="412"/>
    </row>
    <row r="1448" spans="1:15" ht="15">
      <c r="A1448" s="415"/>
      <c r="B1448" s="186"/>
      <c r="C1448" s="416"/>
      <c r="D1448" s="412"/>
      <c r="E1448" s="412"/>
      <c r="F1448" s="412"/>
      <c r="G1448" s="413"/>
      <c r="H1448" s="412"/>
      <c r="I1448" s="412"/>
      <c r="J1448" s="412"/>
      <c r="K1448" s="412"/>
      <c r="L1448" s="412"/>
      <c r="M1448" s="412"/>
      <c r="N1448" s="412"/>
      <c r="O1448" s="412"/>
    </row>
    <row r="1449" spans="1:15" ht="15">
      <c r="A1449" s="415"/>
      <c r="B1449" s="186"/>
      <c r="C1449" s="416"/>
      <c r="D1449" s="412"/>
      <c r="E1449" s="412"/>
      <c r="F1449" s="412"/>
      <c r="G1449" s="413"/>
      <c r="H1449" s="412"/>
      <c r="I1449" s="412"/>
      <c r="J1449" s="412"/>
      <c r="K1449" s="412"/>
      <c r="L1449" s="412"/>
      <c r="M1449" s="412"/>
      <c r="N1449" s="412"/>
      <c r="O1449" s="412"/>
    </row>
    <row r="1450" spans="1:15" ht="15">
      <c r="A1450" s="415"/>
      <c r="B1450" s="186"/>
      <c r="C1450" s="416"/>
      <c r="D1450" s="412"/>
      <c r="E1450" s="412"/>
      <c r="F1450" s="412"/>
      <c r="G1450" s="413"/>
      <c r="H1450" s="412"/>
      <c r="I1450" s="412"/>
      <c r="J1450" s="412"/>
      <c r="K1450" s="412"/>
      <c r="L1450" s="412"/>
      <c r="M1450" s="412"/>
      <c r="N1450" s="412"/>
      <c r="O1450" s="412"/>
    </row>
    <row r="1451" spans="1:15" ht="15">
      <c r="A1451" s="415"/>
      <c r="B1451" s="186"/>
      <c r="C1451" s="416"/>
      <c r="D1451" s="412"/>
      <c r="E1451" s="412"/>
      <c r="F1451" s="412"/>
      <c r="G1451" s="413"/>
      <c r="H1451" s="412"/>
      <c r="I1451" s="412"/>
      <c r="J1451" s="412"/>
      <c r="K1451" s="412"/>
      <c r="L1451" s="412"/>
      <c r="M1451" s="412"/>
      <c r="N1451" s="412"/>
      <c r="O1451" s="412"/>
    </row>
    <row r="1452" spans="1:15" ht="15">
      <c r="A1452" s="415"/>
      <c r="B1452" s="186"/>
      <c r="C1452" s="416"/>
      <c r="D1452" s="412"/>
      <c r="E1452" s="412"/>
      <c r="F1452" s="412"/>
      <c r="G1452" s="413"/>
      <c r="H1452" s="412"/>
      <c r="I1452" s="412"/>
      <c r="J1452" s="412"/>
      <c r="K1452" s="412"/>
      <c r="L1452" s="412"/>
      <c r="M1452" s="412"/>
      <c r="N1452" s="412"/>
      <c r="O1452" s="412"/>
    </row>
    <row r="1453" spans="1:15" ht="15">
      <c r="A1453" s="415"/>
      <c r="B1453" s="186"/>
      <c r="C1453" s="416"/>
      <c r="D1453" s="412"/>
      <c r="E1453" s="412"/>
      <c r="F1453" s="412"/>
      <c r="G1453" s="413"/>
      <c r="H1453" s="412"/>
      <c r="I1453" s="412"/>
      <c r="J1453" s="412"/>
      <c r="K1453" s="412"/>
      <c r="L1453" s="412"/>
      <c r="M1453" s="412"/>
      <c r="N1453" s="412"/>
      <c r="O1453" s="412"/>
    </row>
    <row r="1454" spans="1:15" ht="15">
      <c r="A1454" s="415"/>
      <c r="B1454" s="186"/>
      <c r="C1454" s="416"/>
      <c r="D1454" s="412"/>
      <c r="E1454" s="412"/>
      <c r="F1454" s="412"/>
      <c r="G1454" s="413"/>
      <c r="H1454" s="411"/>
      <c r="I1454" s="411"/>
      <c r="J1454" s="411"/>
      <c r="K1454" s="411"/>
      <c r="L1454" s="411"/>
      <c r="M1454" s="411"/>
      <c r="N1454" s="411"/>
      <c r="O1454" s="411"/>
    </row>
    <row r="1455" spans="1:15" ht="15">
      <c r="A1455" s="415"/>
      <c r="B1455" s="186"/>
      <c r="C1455" s="416"/>
      <c r="D1455" s="412"/>
      <c r="E1455" s="412"/>
      <c r="F1455" s="412"/>
      <c r="G1455" s="413"/>
      <c r="H1455" s="411"/>
      <c r="I1455" s="411"/>
      <c r="J1455" s="411"/>
      <c r="K1455" s="411"/>
      <c r="L1455" s="411"/>
      <c r="M1455" s="411"/>
      <c r="N1455" s="411"/>
      <c r="O1455" s="411"/>
    </row>
    <row r="1456" spans="1:15" ht="15">
      <c r="A1456" s="415"/>
      <c r="B1456" s="186"/>
      <c r="C1456" s="416"/>
      <c r="D1456" s="412"/>
      <c r="E1456" s="412"/>
      <c r="F1456" s="412"/>
      <c r="G1456" s="413"/>
      <c r="H1456" s="411"/>
      <c r="I1456" s="411"/>
      <c r="J1456" s="411"/>
      <c r="K1456" s="411"/>
      <c r="L1456" s="411"/>
      <c r="M1456" s="411"/>
      <c r="N1456" s="411"/>
      <c r="O1456" s="411"/>
    </row>
    <row r="1457" spans="1:15" ht="15">
      <c r="A1457" s="415"/>
      <c r="B1457" s="186"/>
      <c r="C1457" s="416"/>
      <c r="D1457" s="412"/>
      <c r="E1457" s="412"/>
      <c r="F1457" s="412"/>
      <c r="G1457" s="413"/>
      <c r="H1457" s="411"/>
      <c r="I1457" s="411"/>
      <c r="J1457" s="411"/>
      <c r="K1457" s="411"/>
      <c r="L1457" s="411"/>
      <c r="M1457" s="411"/>
      <c r="N1457" s="411"/>
      <c r="O1457" s="411"/>
    </row>
    <row r="1458" spans="1:15" ht="15">
      <c r="A1458" s="415"/>
      <c r="B1458" s="186"/>
      <c r="C1458" s="416"/>
      <c r="D1458" s="412"/>
      <c r="E1458" s="412"/>
      <c r="F1458" s="412"/>
      <c r="G1458" s="413"/>
      <c r="H1458" s="412"/>
      <c r="I1458" s="412"/>
      <c r="J1458" s="412"/>
      <c r="K1458" s="412"/>
      <c r="L1458" s="412"/>
      <c r="M1458" s="412"/>
      <c r="N1458" s="412"/>
      <c r="O1458" s="412"/>
    </row>
    <row r="1459" spans="1:15" ht="15">
      <c r="A1459" s="415"/>
      <c r="B1459" s="186"/>
      <c r="C1459" s="416"/>
      <c r="D1459" s="412"/>
      <c r="E1459" s="412"/>
      <c r="F1459" s="412"/>
      <c r="G1459" s="413"/>
      <c r="H1459" s="412"/>
      <c r="I1459" s="412"/>
      <c r="J1459" s="412"/>
      <c r="K1459" s="412"/>
      <c r="L1459" s="412"/>
      <c r="M1459" s="412"/>
      <c r="N1459" s="412"/>
      <c r="O1459" s="412"/>
    </row>
    <row r="1460" spans="1:15" ht="15">
      <c r="A1460" s="415"/>
      <c r="B1460" s="186"/>
      <c r="C1460" s="416"/>
      <c r="D1460" s="412"/>
      <c r="E1460" s="412"/>
      <c r="F1460" s="412"/>
      <c r="G1460" s="413"/>
      <c r="H1460" s="412"/>
      <c r="I1460" s="412"/>
      <c r="J1460" s="412"/>
      <c r="K1460" s="412"/>
      <c r="L1460" s="412"/>
      <c r="M1460" s="412"/>
      <c r="N1460" s="412"/>
      <c r="O1460" s="412"/>
    </row>
    <row r="1461" spans="1:15" ht="15">
      <c r="A1461" s="415"/>
      <c r="B1461" s="186"/>
      <c r="C1461" s="416"/>
      <c r="D1461" s="412"/>
      <c r="E1461" s="412"/>
      <c r="F1461" s="412"/>
      <c r="G1461" s="413"/>
      <c r="H1461" s="412"/>
      <c r="I1461" s="412"/>
      <c r="J1461" s="412"/>
      <c r="K1461" s="412"/>
      <c r="L1461" s="412"/>
      <c r="M1461" s="412"/>
      <c r="N1461" s="412"/>
      <c r="O1461" s="412"/>
    </row>
    <row r="1462" spans="1:15" ht="15">
      <c r="A1462" s="415"/>
      <c r="B1462" s="186"/>
      <c r="C1462" s="416"/>
      <c r="D1462" s="412"/>
      <c r="E1462" s="412"/>
      <c r="F1462" s="412"/>
      <c r="G1462" s="413"/>
      <c r="H1462" s="412"/>
      <c r="I1462" s="412"/>
      <c r="J1462" s="412"/>
      <c r="K1462" s="412"/>
      <c r="L1462" s="412"/>
      <c r="M1462" s="412"/>
      <c r="N1462" s="412"/>
      <c r="O1462" s="412"/>
    </row>
    <row r="1463" spans="1:15" ht="15">
      <c r="A1463" s="415"/>
      <c r="B1463" s="186"/>
      <c r="C1463" s="416"/>
      <c r="D1463" s="412"/>
      <c r="E1463" s="412"/>
      <c r="F1463" s="412"/>
      <c r="G1463" s="413"/>
      <c r="H1463" s="412"/>
      <c r="I1463" s="412"/>
      <c r="J1463" s="412"/>
      <c r="K1463" s="412"/>
      <c r="L1463" s="412"/>
      <c r="M1463" s="412"/>
      <c r="N1463" s="412"/>
      <c r="O1463" s="412"/>
    </row>
    <row r="1464" spans="1:15" ht="15">
      <c r="A1464" s="415"/>
      <c r="B1464" s="186"/>
      <c r="C1464" s="416"/>
      <c r="D1464" s="412"/>
      <c r="E1464" s="412"/>
      <c r="F1464" s="412"/>
      <c r="G1464" s="413"/>
      <c r="H1464" s="412"/>
      <c r="I1464" s="412"/>
      <c r="J1464" s="412"/>
      <c r="K1464" s="412"/>
      <c r="L1464" s="412"/>
      <c r="M1464" s="412"/>
      <c r="N1464" s="412"/>
      <c r="O1464" s="412"/>
    </row>
    <row r="1465" spans="1:15" ht="15">
      <c r="A1465" s="415"/>
      <c r="B1465" s="186"/>
      <c r="C1465" s="416"/>
      <c r="D1465" s="412"/>
      <c r="E1465" s="412"/>
      <c r="F1465" s="412"/>
      <c r="G1465" s="413"/>
      <c r="H1465" s="411"/>
      <c r="I1465" s="411"/>
      <c r="J1465" s="411"/>
      <c r="K1465" s="411"/>
      <c r="L1465" s="411"/>
      <c r="M1465" s="411"/>
      <c r="N1465" s="411"/>
      <c r="O1465" s="411"/>
    </row>
    <row r="1466" spans="1:15" ht="15">
      <c r="A1466" s="415"/>
      <c r="B1466" s="186"/>
      <c r="C1466" s="416"/>
      <c r="D1466" s="412"/>
      <c r="E1466" s="412"/>
      <c r="F1466" s="412"/>
      <c r="G1466" s="413"/>
      <c r="H1466" s="411"/>
      <c r="I1466" s="411"/>
      <c r="J1466" s="411"/>
      <c r="K1466" s="411"/>
      <c r="L1466" s="411"/>
      <c r="M1466" s="411"/>
      <c r="N1466" s="411"/>
      <c r="O1466" s="411"/>
    </row>
    <row r="1467" spans="1:15" ht="15">
      <c r="A1467" s="415"/>
      <c r="B1467" s="186"/>
      <c r="C1467" s="416"/>
      <c r="D1467" s="412"/>
      <c r="E1467" s="412"/>
      <c r="F1467" s="412"/>
      <c r="G1467" s="413"/>
      <c r="H1467" s="411"/>
      <c r="I1467" s="411"/>
      <c r="J1467" s="411"/>
      <c r="K1467" s="411"/>
      <c r="L1467" s="411"/>
      <c r="M1467" s="411"/>
      <c r="N1467" s="411"/>
      <c r="O1467" s="411"/>
    </row>
    <row r="1468" spans="1:15" ht="15">
      <c r="A1468" s="415"/>
      <c r="B1468" s="186"/>
      <c r="C1468" s="416"/>
      <c r="D1468" s="412"/>
      <c r="E1468" s="412"/>
      <c r="F1468" s="412"/>
      <c r="G1468" s="413"/>
      <c r="H1468" s="411"/>
      <c r="I1468" s="411"/>
      <c r="J1468" s="411"/>
      <c r="K1468" s="411"/>
      <c r="L1468" s="411"/>
      <c r="M1468" s="411"/>
      <c r="N1468" s="411"/>
      <c r="O1468" s="411"/>
    </row>
    <row r="1469" spans="1:15" ht="15">
      <c r="A1469" s="415"/>
      <c r="B1469" s="186"/>
      <c r="C1469" s="416"/>
      <c r="D1469" s="412"/>
      <c r="E1469" s="412"/>
      <c r="F1469" s="412"/>
      <c r="G1469" s="413"/>
      <c r="H1469" s="411"/>
      <c r="I1469" s="411"/>
      <c r="J1469" s="411"/>
      <c r="K1469" s="411"/>
      <c r="L1469" s="411"/>
      <c r="M1469" s="411"/>
      <c r="N1469" s="411"/>
      <c r="O1469" s="411"/>
    </row>
    <row r="1470" spans="1:15" ht="15">
      <c r="A1470" s="415"/>
      <c r="B1470" s="186"/>
      <c r="C1470" s="416"/>
      <c r="D1470" s="412"/>
      <c r="E1470" s="412"/>
      <c r="F1470" s="412"/>
      <c r="G1470" s="413"/>
      <c r="H1470" s="411"/>
      <c r="I1470" s="411"/>
      <c r="J1470" s="411"/>
      <c r="K1470" s="411"/>
      <c r="L1470" s="411"/>
      <c r="M1470" s="411"/>
      <c r="N1470" s="411"/>
      <c r="O1470" s="411"/>
    </row>
    <row r="1471" spans="1:15" ht="15">
      <c r="A1471" s="415"/>
      <c r="B1471" s="186"/>
      <c r="C1471" s="416"/>
      <c r="D1471" s="412"/>
      <c r="E1471" s="412"/>
      <c r="F1471" s="412"/>
      <c r="G1471" s="413"/>
      <c r="H1471" s="411"/>
      <c r="I1471" s="411"/>
      <c r="J1471" s="411"/>
      <c r="K1471" s="411"/>
      <c r="L1471" s="411"/>
      <c r="M1471" s="411"/>
      <c r="N1471" s="411"/>
      <c r="O1471" s="411"/>
    </row>
    <row r="1472" spans="1:15" ht="15">
      <c r="A1472" s="415"/>
      <c r="B1472" s="186"/>
      <c r="C1472" s="416"/>
      <c r="D1472" s="412"/>
      <c r="E1472" s="412"/>
      <c r="F1472" s="412"/>
      <c r="G1472" s="413"/>
      <c r="H1472" s="411"/>
      <c r="I1472" s="411"/>
      <c r="J1472" s="411"/>
      <c r="K1472" s="411"/>
      <c r="L1472" s="411"/>
      <c r="M1472" s="411"/>
      <c r="N1472" s="411"/>
      <c r="O1472" s="411"/>
    </row>
    <row r="1473" spans="1:15" ht="15">
      <c r="A1473" s="415"/>
      <c r="B1473" s="186"/>
      <c r="C1473" s="416"/>
      <c r="D1473" s="412"/>
      <c r="E1473" s="412"/>
      <c r="F1473" s="412"/>
      <c r="G1473" s="413"/>
      <c r="H1473" s="411"/>
      <c r="I1473" s="411"/>
      <c r="J1473" s="411"/>
      <c r="K1473" s="411"/>
      <c r="L1473" s="411"/>
      <c r="M1473" s="411"/>
      <c r="N1473" s="411"/>
      <c r="O1473" s="411"/>
    </row>
    <row r="1474" spans="1:15" ht="15">
      <c r="A1474" s="415"/>
      <c r="B1474" s="186"/>
      <c r="C1474" s="416"/>
      <c r="D1474" s="412"/>
      <c r="E1474" s="412"/>
      <c r="F1474" s="412"/>
      <c r="G1474" s="413"/>
      <c r="H1474" s="411"/>
      <c r="I1474" s="411"/>
      <c r="J1474" s="411"/>
      <c r="K1474" s="411"/>
      <c r="L1474" s="411"/>
      <c r="M1474" s="411"/>
      <c r="N1474" s="411"/>
      <c r="O1474" s="411"/>
    </row>
    <row r="1475" spans="1:15" ht="15">
      <c r="A1475" s="415"/>
      <c r="B1475" s="186"/>
      <c r="C1475" s="416"/>
      <c r="D1475" s="412"/>
      <c r="E1475" s="412"/>
      <c r="F1475" s="412"/>
      <c r="G1475" s="413"/>
      <c r="H1475" s="411"/>
      <c r="I1475" s="411"/>
      <c r="J1475" s="411"/>
      <c r="K1475" s="411"/>
      <c r="L1475" s="411"/>
      <c r="M1475" s="411"/>
      <c r="N1475" s="411"/>
      <c r="O1475" s="411"/>
    </row>
    <row r="1476" spans="1:15" ht="15">
      <c r="A1476" s="415"/>
      <c r="B1476" s="186"/>
      <c r="C1476" s="416"/>
      <c r="D1476" s="412"/>
      <c r="E1476" s="412"/>
      <c r="F1476" s="412"/>
      <c r="G1476" s="413"/>
      <c r="H1476" s="411"/>
      <c r="I1476" s="411"/>
      <c r="J1476" s="411"/>
      <c r="K1476" s="411"/>
      <c r="L1476" s="411"/>
      <c r="M1476" s="411"/>
      <c r="N1476" s="411"/>
      <c r="O1476" s="411"/>
    </row>
    <row r="1477" spans="1:15" ht="15">
      <c r="A1477" s="415"/>
      <c r="B1477" s="186"/>
      <c r="C1477" s="416"/>
      <c r="D1477" s="412"/>
      <c r="E1477" s="412"/>
      <c r="F1477" s="412"/>
      <c r="G1477" s="413"/>
      <c r="H1477" s="411"/>
      <c r="I1477" s="411"/>
      <c r="J1477" s="411"/>
      <c r="K1477" s="411"/>
      <c r="L1477" s="411"/>
      <c r="M1477" s="411"/>
      <c r="N1477" s="411"/>
      <c r="O1477" s="411"/>
    </row>
    <row r="1478" spans="1:15" ht="15">
      <c r="A1478" s="415"/>
      <c r="B1478" s="186"/>
      <c r="C1478" s="416"/>
      <c r="D1478" s="412"/>
      <c r="E1478" s="412"/>
      <c r="F1478" s="412"/>
      <c r="G1478" s="413"/>
      <c r="H1478" s="411"/>
      <c r="I1478" s="411"/>
      <c r="J1478" s="411"/>
      <c r="K1478" s="411"/>
      <c r="L1478" s="411"/>
      <c r="M1478" s="411"/>
      <c r="N1478" s="411"/>
      <c r="O1478" s="411"/>
    </row>
    <row r="1479" spans="1:15" ht="15">
      <c r="A1479" s="415"/>
      <c r="B1479" s="186"/>
      <c r="C1479" s="416"/>
      <c r="D1479" s="412"/>
      <c r="E1479" s="412"/>
      <c r="F1479" s="412"/>
      <c r="G1479" s="413"/>
      <c r="H1479" s="411"/>
      <c r="I1479" s="411"/>
      <c r="J1479" s="411"/>
      <c r="K1479" s="411"/>
      <c r="L1479" s="411"/>
      <c r="M1479" s="411"/>
      <c r="N1479" s="411"/>
      <c r="O1479" s="411"/>
    </row>
    <row r="1480" spans="1:15" ht="15">
      <c r="A1480" s="415"/>
      <c r="B1480" s="186"/>
      <c r="C1480" s="416"/>
      <c r="D1480" s="412"/>
      <c r="E1480" s="412"/>
      <c r="F1480" s="412"/>
      <c r="G1480" s="413"/>
      <c r="H1480" s="411"/>
      <c r="I1480" s="411"/>
      <c r="J1480" s="411"/>
      <c r="K1480" s="411"/>
      <c r="L1480" s="411"/>
      <c r="M1480" s="411"/>
      <c r="N1480" s="411"/>
      <c r="O1480" s="411"/>
    </row>
    <row r="1481" spans="1:15" ht="15">
      <c r="A1481" s="415"/>
      <c r="B1481" s="186"/>
      <c r="C1481" s="416"/>
      <c r="D1481" s="412"/>
      <c r="E1481" s="412"/>
      <c r="F1481" s="412"/>
      <c r="G1481" s="413"/>
      <c r="H1481" s="411"/>
      <c r="I1481" s="411"/>
      <c r="J1481" s="411"/>
      <c r="K1481" s="411"/>
      <c r="L1481" s="411"/>
      <c r="M1481" s="411"/>
      <c r="N1481" s="411"/>
      <c r="O1481" s="411"/>
    </row>
    <row r="1482" spans="1:15" ht="15">
      <c r="A1482" s="415"/>
      <c r="B1482" s="186"/>
      <c r="C1482" s="416"/>
      <c r="D1482" s="412"/>
      <c r="E1482" s="412"/>
      <c r="F1482" s="412"/>
      <c r="G1482" s="413"/>
      <c r="H1482" s="411"/>
      <c r="I1482" s="411"/>
      <c r="J1482" s="411"/>
      <c r="K1482" s="411"/>
      <c r="L1482" s="411"/>
      <c r="M1482" s="411"/>
      <c r="N1482" s="411"/>
      <c r="O1482" s="411"/>
    </row>
    <row r="1483" spans="1:15" ht="15">
      <c r="A1483" s="415"/>
      <c r="B1483" s="186"/>
      <c r="C1483" s="416"/>
      <c r="D1483" s="412"/>
      <c r="E1483" s="412"/>
      <c r="F1483" s="412"/>
      <c r="G1483" s="413"/>
      <c r="H1483" s="411"/>
      <c r="I1483" s="411"/>
      <c r="J1483" s="411"/>
      <c r="K1483" s="411"/>
      <c r="L1483" s="411"/>
      <c r="M1483" s="411"/>
      <c r="N1483" s="411"/>
      <c r="O1483" s="411"/>
    </row>
    <row r="1484" spans="1:15" ht="15">
      <c r="A1484" s="415"/>
      <c r="B1484" s="186"/>
      <c r="C1484" s="416"/>
      <c r="D1484" s="412"/>
      <c r="E1484" s="412"/>
      <c r="F1484" s="412"/>
      <c r="G1484" s="413"/>
      <c r="H1484" s="411"/>
      <c r="I1484" s="411"/>
      <c r="J1484" s="411"/>
      <c r="K1484" s="411"/>
      <c r="L1484" s="411"/>
      <c r="M1484" s="411"/>
      <c r="N1484" s="411"/>
      <c r="O1484" s="411"/>
    </row>
    <row r="1485" spans="1:15" ht="15">
      <c r="A1485" s="415"/>
      <c r="B1485" s="186"/>
      <c r="C1485" s="416"/>
      <c r="D1485" s="412"/>
      <c r="E1485" s="412"/>
      <c r="F1485" s="412"/>
      <c r="G1485" s="413"/>
      <c r="H1485" s="412"/>
      <c r="I1485" s="412"/>
      <c r="J1485" s="412"/>
      <c r="K1485" s="412"/>
      <c r="L1485" s="412"/>
      <c r="M1485" s="412"/>
      <c r="N1485" s="412"/>
      <c r="O1485" s="412"/>
    </row>
    <row r="1486" spans="1:15" ht="15">
      <c r="A1486" s="415"/>
      <c r="B1486" s="186"/>
      <c r="C1486" s="416"/>
      <c r="D1486" s="412"/>
      <c r="E1486" s="412"/>
      <c r="F1486" s="412"/>
      <c r="G1486" s="413"/>
      <c r="H1486" s="412"/>
      <c r="I1486" s="412"/>
      <c r="J1486" s="412"/>
      <c r="K1486" s="412"/>
      <c r="L1486" s="412"/>
      <c r="M1486" s="412"/>
      <c r="N1486" s="412"/>
      <c r="O1486" s="412"/>
    </row>
    <row r="1487" spans="1:15" ht="15">
      <c r="A1487" s="415"/>
      <c r="B1487" s="186"/>
      <c r="C1487" s="416"/>
      <c r="D1487" s="412"/>
      <c r="E1487" s="412"/>
      <c r="F1487" s="412"/>
      <c r="G1487" s="413"/>
      <c r="H1487" s="412"/>
      <c r="I1487" s="412"/>
      <c r="J1487" s="412"/>
      <c r="K1487" s="412"/>
      <c r="L1487" s="412"/>
      <c r="M1487" s="412"/>
      <c r="N1487" s="412"/>
      <c r="O1487" s="412"/>
    </row>
    <row r="1488" spans="1:15" ht="15">
      <c r="A1488" s="415"/>
      <c r="B1488" s="186"/>
      <c r="C1488" s="416"/>
      <c r="D1488" s="412"/>
      <c r="E1488" s="412"/>
      <c r="F1488" s="412"/>
      <c r="G1488" s="413"/>
      <c r="H1488" s="412"/>
      <c r="I1488" s="412"/>
      <c r="J1488" s="412"/>
      <c r="K1488" s="412"/>
      <c r="L1488" s="412"/>
      <c r="M1488" s="412"/>
      <c r="N1488" s="412"/>
      <c r="O1488" s="412"/>
    </row>
    <row r="1489" spans="1:15" ht="15">
      <c r="A1489" s="415"/>
      <c r="B1489" s="186"/>
      <c r="C1489" s="416"/>
      <c r="D1489" s="412"/>
      <c r="E1489" s="412"/>
      <c r="F1489" s="412"/>
      <c r="G1489" s="413"/>
      <c r="H1489" s="412"/>
      <c r="I1489" s="412"/>
      <c r="J1489" s="412"/>
      <c r="K1489" s="412"/>
      <c r="L1489" s="412"/>
      <c r="M1489" s="412"/>
      <c r="N1489" s="412"/>
      <c r="O1489" s="412"/>
    </row>
    <row r="1490" spans="1:15" ht="15">
      <c r="A1490" s="415"/>
      <c r="B1490" s="186"/>
      <c r="C1490" s="416"/>
      <c r="D1490" s="412"/>
      <c r="E1490" s="412"/>
      <c r="F1490" s="412"/>
      <c r="G1490" s="413"/>
      <c r="H1490" s="411"/>
      <c r="I1490" s="411"/>
      <c r="J1490" s="411"/>
      <c r="K1490" s="411"/>
      <c r="L1490" s="411"/>
      <c r="M1490" s="411"/>
      <c r="N1490" s="411"/>
      <c r="O1490" s="411"/>
    </row>
    <row r="1491" spans="1:15" ht="15">
      <c r="A1491" s="415"/>
      <c r="B1491" s="186"/>
      <c r="C1491" s="416"/>
      <c r="D1491" s="412"/>
      <c r="E1491" s="412"/>
      <c r="F1491" s="412"/>
      <c r="G1491" s="413"/>
      <c r="H1491" s="411"/>
      <c r="I1491" s="411"/>
      <c r="J1491" s="411"/>
      <c r="K1491" s="411"/>
      <c r="L1491" s="411"/>
      <c r="M1491" s="411"/>
      <c r="N1491" s="411"/>
      <c r="O1491" s="411"/>
    </row>
    <row r="1492" spans="1:15" ht="15">
      <c r="A1492" s="415"/>
      <c r="B1492" s="186"/>
      <c r="C1492" s="416"/>
      <c r="D1492" s="412"/>
      <c r="E1492" s="412"/>
      <c r="F1492" s="412"/>
      <c r="G1492" s="413"/>
      <c r="H1492" s="411"/>
      <c r="I1492" s="411"/>
      <c r="J1492" s="411"/>
      <c r="K1492" s="411"/>
      <c r="L1492" s="411"/>
      <c r="M1492" s="411"/>
      <c r="N1492" s="411"/>
      <c r="O1492" s="411"/>
    </row>
    <row r="1493" spans="1:15" ht="15">
      <c r="A1493" s="415"/>
      <c r="B1493" s="186"/>
      <c r="C1493" s="416"/>
      <c r="D1493" s="412"/>
      <c r="E1493" s="412"/>
      <c r="F1493" s="412"/>
      <c r="G1493" s="413"/>
      <c r="H1493" s="411"/>
      <c r="I1493" s="411"/>
      <c r="J1493" s="411"/>
      <c r="K1493" s="411"/>
      <c r="L1493" s="411"/>
      <c r="M1493" s="411"/>
      <c r="N1493" s="411"/>
      <c r="O1493" s="411"/>
    </row>
    <row r="1494" spans="1:15" ht="15">
      <c r="A1494" s="415"/>
      <c r="B1494" s="186"/>
      <c r="C1494" s="416"/>
      <c r="D1494" s="412"/>
      <c r="E1494" s="412"/>
      <c r="F1494" s="412"/>
      <c r="G1494" s="413"/>
      <c r="H1494" s="411"/>
      <c r="I1494" s="411"/>
      <c r="J1494" s="411"/>
      <c r="K1494" s="411"/>
      <c r="L1494" s="411"/>
      <c r="M1494" s="411"/>
      <c r="N1494" s="411"/>
      <c r="O1494" s="411"/>
    </row>
    <row r="1495" spans="1:15" ht="15">
      <c r="A1495" s="415"/>
      <c r="B1495" s="186"/>
      <c r="C1495" s="416"/>
      <c r="D1495" s="412"/>
      <c r="E1495" s="412"/>
      <c r="F1495" s="412"/>
      <c r="G1495" s="413"/>
      <c r="H1495" s="411"/>
      <c r="I1495" s="411"/>
      <c r="J1495" s="411"/>
      <c r="K1495" s="411"/>
      <c r="L1495" s="411"/>
      <c r="M1495" s="411"/>
      <c r="N1495" s="411"/>
      <c r="O1495" s="411"/>
    </row>
    <row r="1496" spans="1:15" ht="15">
      <c r="A1496" s="415"/>
      <c r="B1496" s="186"/>
      <c r="C1496" s="416"/>
      <c r="D1496" s="412"/>
      <c r="E1496" s="412"/>
      <c r="F1496" s="412"/>
      <c r="G1496" s="413"/>
      <c r="H1496" s="411"/>
      <c r="I1496" s="411"/>
      <c r="J1496" s="411"/>
      <c r="K1496" s="411"/>
      <c r="L1496" s="411"/>
      <c r="M1496" s="411"/>
      <c r="N1496" s="411"/>
      <c r="O1496" s="411"/>
    </row>
    <row r="1497" spans="1:15" ht="15">
      <c r="A1497" s="415"/>
      <c r="B1497" s="186"/>
      <c r="C1497" s="416"/>
      <c r="D1497" s="412"/>
      <c r="E1497" s="412"/>
      <c r="F1497" s="412"/>
      <c r="G1497" s="413"/>
      <c r="H1497" s="411"/>
      <c r="I1497" s="411"/>
      <c r="J1497" s="411"/>
      <c r="K1497" s="411"/>
      <c r="L1497" s="411"/>
      <c r="M1497" s="411"/>
      <c r="N1497" s="411"/>
      <c r="O1497" s="411"/>
    </row>
    <row r="1498" spans="1:15" ht="15">
      <c r="A1498" s="415"/>
      <c r="B1498" s="186"/>
      <c r="C1498" s="416"/>
      <c r="D1498" s="412"/>
      <c r="E1498" s="412"/>
      <c r="F1498" s="412"/>
      <c r="G1498" s="413"/>
      <c r="H1498" s="411"/>
      <c r="I1498" s="411"/>
      <c r="J1498" s="411"/>
      <c r="K1498" s="411"/>
      <c r="L1498" s="411"/>
      <c r="M1498" s="411"/>
      <c r="N1498" s="411"/>
      <c r="O1498" s="411"/>
    </row>
    <row r="1499" spans="1:15" ht="15">
      <c r="A1499" s="415"/>
      <c r="B1499" s="186"/>
      <c r="C1499" s="416"/>
      <c r="D1499" s="412"/>
      <c r="E1499" s="412"/>
      <c r="F1499" s="412"/>
      <c r="G1499" s="413"/>
      <c r="H1499" s="411"/>
      <c r="I1499" s="411"/>
      <c r="J1499" s="411"/>
      <c r="K1499" s="411"/>
      <c r="L1499" s="411"/>
      <c r="M1499" s="411"/>
      <c r="N1499" s="411"/>
      <c r="O1499" s="411"/>
    </row>
    <row r="1500" spans="1:15" ht="15">
      <c r="A1500" s="415"/>
      <c r="B1500" s="186"/>
      <c r="C1500" s="416"/>
      <c r="D1500" s="412"/>
      <c r="E1500" s="412"/>
      <c r="F1500" s="412"/>
      <c r="G1500" s="413"/>
      <c r="H1500" s="411"/>
      <c r="I1500" s="411"/>
      <c r="J1500" s="411"/>
      <c r="K1500" s="411"/>
      <c r="L1500" s="411"/>
      <c r="M1500" s="411"/>
      <c r="N1500" s="411"/>
      <c r="O1500" s="411"/>
    </row>
    <row r="1501" spans="1:15" ht="15">
      <c r="A1501" s="415"/>
      <c r="B1501" s="186"/>
      <c r="C1501" s="416"/>
      <c r="D1501" s="412"/>
      <c r="E1501" s="412"/>
      <c r="F1501" s="412"/>
      <c r="G1501" s="413"/>
      <c r="H1501" s="411"/>
      <c r="I1501" s="411"/>
      <c r="J1501" s="411"/>
      <c r="K1501" s="411"/>
      <c r="L1501" s="411"/>
      <c r="M1501" s="411"/>
      <c r="N1501" s="411"/>
      <c r="O1501" s="411"/>
    </row>
    <row r="1502" spans="1:15" ht="15">
      <c r="A1502" s="415"/>
      <c r="B1502" s="186"/>
      <c r="C1502" s="416"/>
      <c r="D1502" s="412"/>
      <c r="E1502" s="412"/>
      <c r="F1502" s="412"/>
      <c r="G1502" s="413"/>
      <c r="H1502" s="411"/>
      <c r="I1502" s="411"/>
      <c r="J1502" s="411"/>
      <c r="K1502" s="411"/>
      <c r="L1502" s="411"/>
      <c r="M1502" s="411"/>
      <c r="N1502" s="411"/>
      <c r="O1502" s="411"/>
    </row>
    <row r="1503" spans="1:15" ht="15">
      <c r="A1503" s="415"/>
      <c r="B1503" s="186"/>
      <c r="C1503" s="416"/>
      <c r="D1503" s="412"/>
      <c r="E1503" s="412"/>
      <c r="F1503" s="412"/>
      <c r="G1503" s="413"/>
      <c r="H1503" s="411"/>
      <c r="I1503" s="411"/>
      <c r="J1503" s="411"/>
      <c r="K1503" s="411"/>
      <c r="L1503" s="411"/>
      <c r="M1503" s="411"/>
      <c r="N1503" s="411"/>
      <c r="O1503" s="411"/>
    </row>
    <row r="1504" spans="1:15" ht="15">
      <c r="A1504" s="415"/>
      <c r="B1504" s="186"/>
      <c r="C1504" s="416"/>
      <c r="D1504" s="412"/>
      <c r="E1504" s="412"/>
      <c r="F1504" s="412"/>
      <c r="G1504" s="413"/>
      <c r="H1504" s="411"/>
      <c r="I1504" s="411"/>
      <c r="J1504" s="411"/>
      <c r="K1504" s="411"/>
      <c r="L1504" s="411"/>
      <c r="M1504" s="411"/>
      <c r="N1504" s="411"/>
      <c r="O1504" s="411"/>
    </row>
    <row r="1505" spans="1:15" ht="15">
      <c r="A1505" s="415"/>
      <c r="B1505" s="186"/>
      <c r="C1505" s="416"/>
      <c r="D1505" s="412"/>
      <c r="E1505" s="412"/>
      <c r="F1505" s="412"/>
      <c r="G1505" s="413"/>
      <c r="H1505" s="411"/>
      <c r="I1505" s="411"/>
      <c r="J1505" s="411"/>
      <c r="K1505" s="411"/>
      <c r="L1505" s="411"/>
      <c r="M1505" s="411"/>
      <c r="N1505" s="411"/>
      <c r="O1505" s="411"/>
    </row>
    <row r="1506" spans="1:15" ht="15">
      <c r="A1506" s="415"/>
      <c r="B1506" s="186"/>
      <c r="C1506" s="416"/>
      <c r="D1506" s="412"/>
      <c r="E1506" s="412"/>
      <c r="F1506" s="412"/>
      <c r="G1506" s="413"/>
      <c r="H1506" s="411"/>
      <c r="I1506" s="411"/>
      <c r="J1506" s="411"/>
      <c r="K1506" s="411"/>
      <c r="L1506" s="411"/>
      <c r="M1506" s="411"/>
      <c r="N1506" s="411"/>
      <c r="O1506" s="411"/>
    </row>
    <row r="1507" spans="1:15" ht="15">
      <c r="A1507" s="415"/>
      <c r="B1507" s="186"/>
      <c r="C1507" s="416"/>
      <c r="D1507" s="412"/>
      <c r="E1507" s="412"/>
      <c r="F1507" s="412"/>
      <c r="G1507" s="413"/>
      <c r="H1507" s="411"/>
      <c r="I1507" s="411"/>
      <c r="J1507" s="411"/>
      <c r="K1507" s="411"/>
      <c r="L1507" s="411"/>
      <c r="M1507" s="411"/>
      <c r="N1507" s="411"/>
      <c r="O1507" s="411"/>
    </row>
    <row r="1508" spans="1:15" ht="15">
      <c r="A1508" s="415"/>
      <c r="B1508" s="186"/>
      <c r="C1508" s="416"/>
      <c r="D1508" s="412"/>
      <c r="E1508" s="412"/>
      <c r="F1508" s="412"/>
      <c r="G1508" s="413"/>
      <c r="H1508" s="411"/>
      <c r="I1508" s="411"/>
      <c r="J1508" s="411"/>
      <c r="K1508" s="411"/>
      <c r="L1508" s="411"/>
      <c r="M1508" s="411"/>
      <c r="N1508" s="411"/>
      <c r="O1508" s="411"/>
    </row>
    <row r="1509" spans="1:15" ht="15">
      <c r="A1509" s="415"/>
      <c r="B1509" s="186"/>
      <c r="C1509" s="416"/>
      <c r="D1509" s="412"/>
      <c r="E1509" s="412"/>
      <c r="F1509" s="412"/>
      <c r="G1509" s="413"/>
      <c r="H1509" s="411"/>
      <c r="I1509" s="411"/>
      <c r="J1509" s="411"/>
      <c r="K1509" s="411"/>
      <c r="L1509" s="411"/>
      <c r="M1509" s="411"/>
      <c r="N1509" s="411"/>
      <c r="O1509" s="411"/>
    </row>
    <row r="1510" spans="1:15" ht="15">
      <c r="A1510" s="415"/>
      <c r="B1510" s="186"/>
      <c r="C1510" s="416"/>
      <c r="D1510" s="412"/>
      <c r="E1510" s="412"/>
      <c r="F1510" s="412"/>
      <c r="G1510" s="413"/>
      <c r="H1510" s="411"/>
      <c r="I1510" s="411"/>
      <c r="J1510" s="411"/>
      <c r="K1510" s="411"/>
      <c r="L1510" s="411"/>
      <c r="M1510" s="411"/>
      <c r="N1510" s="411"/>
      <c r="O1510" s="411"/>
    </row>
    <row r="1511" spans="1:15" ht="15">
      <c r="A1511" s="415"/>
      <c r="B1511" s="186"/>
      <c r="C1511" s="416"/>
      <c r="D1511" s="412"/>
      <c r="E1511" s="412"/>
      <c r="F1511" s="412"/>
      <c r="G1511" s="413"/>
      <c r="H1511" s="411"/>
      <c r="I1511" s="411"/>
      <c r="J1511" s="411"/>
      <c r="K1511" s="411"/>
      <c r="L1511" s="411"/>
      <c r="M1511" s="411"/>
      <c r="N1511" s="411"/>
      <c r="O1511" s="411"/>
    </row>
    <row r="1512" spans="1:15" ht="15">
      <c r="A1512" s="415"/>
      <c r="B1512" s="186"/>
      <c r="C1512" s="416"/>
      <c r="D1512" s="412"/>
      <c r="E1512" s="412"/>
      <c r="F1512" s="412"/>
      <c r="G1512" s="413"/>
      <c r="H1512" s="411"/>
      <c r="I1512" s="411"/>
      <c r="J1512" s="411"/>
      <c r="K1512" s="411"/>
      <c r="L1512" s="411"/>
      <c r="M1512" s="411"/>
      <c r="N1512" s="411"/>
      <c r="O1512" s="411"/>
    </row>
    <row r="1513" spans="1:15" ht="15">
      <c r="A1513" s="415"/>
      <c r="B1513" s="186"/>
      <c r="C1513" s="416"/>
      <c r="D1513" s="412"/>
      <c r="E1513" s="412"/>
      <c r="F1513" s="412"/>
      <c r="G1513" s="413"/>
      <c r="H1513" s="411"/>
      <c r="I1513" s="411"/>
      <c r="J1513" s="411"/>
      <c r="K1513" s="411"/>
      <c r="L1513" s="411"/>
      <c r="M1513" s="411"/>
      <c r="N1513" s="411"/>
      <c r="O1513" s="411"/>
    </row>
    <row r="1514" spans="1:15" ht="15">
      <c r="A1514" s="415"/>
      <c r="B1514" s="186"/>
      <c r="C1514" s="416"/>
      <c r="D1514" s="412"/>
      <c r="E1514" s="412"/>
      <c r="F1514" s="412"/>
      <c r="G1514" s="413"/>
      <c r="H1514" s="411"/>
      <c r="I1514" s="411"/>
      <c r="J1514" s="411"/>
      <c r="K1514" s="411"/>
      <c r="L1514" s="411"/>
      <c r="M1514" s="411"/>
      <c r="N1514" s="411"/>
      <c r="O1514" s="411"/>
    </row>
    <row r="1515" spans="1:15" ht="15">
      <c r="A1515" s="415"/>
      <c r="B1515" s="186"/>
      <c r="C1515" s="416"/>
      <c r="D1515" s="412"/>
      <c r="E1515" s="412"/>
      <c r="F1515" s="412"/>
      <c r="G1515" s="413"/>
      <c r="H1515" s="412"/>
      <c r="I1515" s="412"/>
      <c r="J1515" s="412"/>
      <c r="K1515" s="412"/>
      <c r="L1515" s="412"/>
      <c r="M1515" s="412"/>
      <c r="N1515" s="412"/>
      <c r="O1515" s="412"/>
    </row>
    <row r="1516" spans="1:15" ht="15">
      <c r="A1516" s="415"/>
      <c r="B1516" s="186"/>
      <c r="C1516" s="416"/>
      <c r="D1516" s="412"/>
      <c r="E1516" s="412"/>
      <c r="F1516" s="412"/>
      <c r="G1516" s="413"/>
      <c r="H1516" s="412"/>
      <c r="I1516" s="412"/>
      <c r="J1516" s="412"/>
      <c r="K1516" s="412"/>
      <c r="L1516" s="412"/>
      <c r="M1516" s="412"/>
      <c r="N1516" s="412"/>
      <c r="O1516" s="412"/>
    </row>
    <row r="1517" spans="1:15" ht="15">
      <c r="A1517" s="415"/>
      <c r="B1517" s="186"/>
      <c r="C1517" s="416"/>
      <c r="D1517" s="412"/>
      <c r="E1517" s="412"/>
      <c r="F1517" s="412"/>
      <c r="G1517" s="413"/>
      <c r="H1517" s="412"/>
      <c r="I1517" s="412"/>
      <c r="J1517" s="412"/>
      <c r="K1517" s="412"/>
      <c r="L1517" s="412"/>
      <c r="M1517" s="412"/>
      <c r="N1517" s="412"/>
      <c r="O1517" s="412"/>
    </row>
    <row r="1518" spans="1:15" ht="15">
      <c r="A1518" s="415"/>
      <c r="B1518" s="186"/>
      <c r="C1518" s="416"/>
      <c r="D1518" s="412"/>
      <c r="E1518" s="412"/>
      <c r="F1518" s="412"/>
      <c r="G1518" s="413"/>
      <c r="H1518" s="412"/>
      <c r="I1518" s="412"/>
      <c r="J1518" s="412"/>
      <c r="K1518" s="412"/>
      <c r="L1518" s="412"/>
      <c r="M1518" s="412"/>
      <c r="N1518" s="412"/>
      <c r="O1518" s="412"/>
    </row>
    <row r="1519" spans="1:15" ht="15">
      <c r="A1519" s="415"/>
      <c r="B1519" s="186"/>
      <c r="C1519" s="416"/>
      <c r="D1519" s="412"/>
      <c r="E1519" s="412"/>
      <c r="F1519" s="412"/>
      <c r="G1519" s="413"/>
      <c r="H1519" s="412"/>
      <c r="I1519" s="412"/>
      <c r="J1519" s="412"/>
      <c r="K1519" s="412"/>
      <c r="L1519" s="412"/>
      <c r="M1519" s="412"/>
      <c r="N1519" s="412"/>
      <c r="O1519" s="412"/>
    </row>
    <row r="1520" spans="1:15" ht="15">
      <c r="A1520" s="415"/>
      <c r="B1520" s="186"/>
      <c r="C1520" s="416"/>
      <c r="D1520" s="412"/>
      <c r="E1520" s="412"/>
      <c r="F1520" s="412"/>
      <c r="G1520" s="413"/>
      <c r="H1520" s="412"/>
      <c r="I1520" s="412"/>
      <c r="J1520" s="412"/>
      <c r="K1520" s="412"/>
      <c r="L1520" s="412"/>
      <c r="M1520" s="412"/>
      <c r="N1520" s="412"/>
      <c r="O1520" s="412"/>
    </row>
    <row r="1521" spans="1:15" ht="15">
      <c r="A1521" s="415"/>
      <c r="B1521" s="186"/>
      <c r="C1521" s="416"/>
      <c r="D1521" s="412"/>
      <c r="E1521" s="412"/>
      <c r="F1521" s="412"/>
      <c r="G1521" s="413"/>
      <c r="H1521" s="411"/>
      <c r="I1521" s="411"/>
      <c r="J1521" s="411"/>
      <c r="K1521" s="411"/>
      <c r="L1521" s="411"/>
      <c r="M1521" s="411"/>
      <c r="N1521" s="411"/>
      <c r="O1521" s="411"/>
    </row>
    <row r="1522" spans="1:15" ht="15">
      <c r="A1522" s="415"/>
      <c r="B1522" s="186"/>
      <c r="C1522" s="416"/>
      <c r="D1522" s="412"/>
      <c r="E1522" s="412"/>
      <c r="F1522" s="412"/>
      <c r="G1522" s="413"/>
      <c r="H1522" s="411"/>
      <c r="I1522" s="411"/>
      <c r="J1522" s="411"/>
      <c r="K1522" s="411"/>
      <c r="L1522" s="411"/>
      <c r="M1522" s="411"/>
      <c r="N1522" s="411"/>
      <c r="O1522" s="411"/>
    </row>
    <row r="1523" spans="1:15" ht="15">
      <c r="A1523" s="415"/>
      <c r="B1523" s="186"/>
      <c r="C1523" s="416"/>
      <c r="D1523" s="412"/>
      <c r="E1523" s="412"/>
      <c r="F1523" s="412"/>
      <c r="G1523" s="413"/>
      <c r="H1523" s="411"/>
      <c r="I1523" s="411"/>
      <c r="J1523" s="411"/>
      <c r="K1523" s="411"/>
      <c r="L1523" s="411"/>
      <c r="M1523" s="411"/>
      <c r="N1523" s="411"/>
      <c r="O1523" s="411"/>
    </row>
    <row r="1524" spans="1:15" ht="15">
      <c r="A1524" s="415"/>
      <c r="B1524" s="186"/>
      <c r="C1524" s="416"/>
      <c r="D1524" s="412"/>
      <c r="E1524" s="412"/>
      <c r="F1524" s="412"/>
      <c r="G1524" s="413"/>
      <c r="H1524" s="411"/>
      <c r="I1524" s="411"/>
      <c r="J1524" s="411"/>
      <c r="K1524" s="411"/>
      <c r="L1524" s="411"/>
      <c r="M1524" s="411"/>
      <c r="N1524" s="411"/>
      <c r="O1524" s="411"/>
    </row>
    <row r="1525" spans="1:15" ht="15">
      <c r="A1525" s="415"/>
      <c r="B1525" s="186"/>
      <c r="C1525" s="416"/>
      <c r="D1525" s="412"/>
      <c r="E1525" s="412"/>
      <c r="F1525" s="412"/>
      <c r="G1525" s="413"/>
      <c r="H1525" s="411"/>
      <c r="I1525" s="411"/>
      <c r="J1525" s="411"/>
      <c r="K1525" s="411"/>
      <c r="L1525" s="411"/>
      <c r="M1525" s="411"/>
      <c r="N1525" s="411"/>
      <c r="O1525" s="411"/>
    </row>
    <row r="1526" spans="1:15" ht="15">
      <c r="A1526" s="415"/>
      <c r="B1526" s="186"/>
      <c r="C1526" s="416"/>
      <c r="D1526" s="412"/>
      <c r="E1526" s="412"/>
      <c r="F1526" s="412"/>
      <c r="G1526" s="413"/>
      <c r="H1526" s="411"/>
      <c r="I1526" s="411"/>
      <c r="J1526" s="411"/>
      <c r="K1526" s="411"/>
      <c r="L1526" s="411"/>
      <c r="M1526" s="411"/>
      <c r="N1526" s="411"/>
      <c r="O1526" s="411"/>
    </row>
    <row r="1527" spans="1:15" ht="15">
      <c r="A1527" s="415"/>
      <c r="B1527" s="186"/>
      <c r="C1527" s="416"/>
      <c r="D1527" s="412"/>
      <c r="E1527" s="412"/>
      <c r="F1527" s="412"/>
      <c r="G1527" s="413"/>
      <c r="H1527" s="411"/>
      <c r="I1527" s="411"/>
      <c r="J1527" s="411"/>
      <c r="K1527" s="411"/>
      <c r="L1527" s="411"/>
      <c r="M1527" s="411"/>
      <c r="N1527" s="411"/>
      <c r="O1527" s="411"/>
    </row>
    <row r="1528" spans="1:15" ht="15">
      <c r="A1528" s="415"/>
      <c r="B1528" s="186"/>
      <c r="C1528" s="416"/>
      <c r="D1528" s="412"/>
      <c r="E1528" s="412"/>
      <c r="F1528" s="412"/>
      <c r="G1528" s="413"/>
      <c r="H1528" s="411"/>
      <c r="I1528" s="411"/>
      <c r="J1528" s="411"/>
      <c r="K1528" s="411"/>
      <c r="L1528" s="411"/>
      <c r="M1528" s="411"/>
      <c r="N1528" s="411"/>
      <c r="O1528" s="411"/>
    </row>
    <row r="1529" spans="1:15" ht="15">
      <c r="A1529" s="415"/>
      <c r="B1529" s="186"/>
      <c r="C1529" s="416"/>
      <c r="D1529" s="412"/>
      <c r="E1529" s="412"/>
      <c r="F1529" s="412"/>
      <c r="G1529" s="413"/>
      <c r="H1529" s="411"/>
      <c r="I1529" s="411"/>
      <c r="J1529" s="411"/>
      <c r="K1529" s="411"/>
      <c r="L1529" s="411"/>
      <c r="M1529" s="411"/>
      <c r="N1529" s="411"/>
      <c r="O1529" s="411"/>
    </row>
    <row r="1530" spans="1:15" ht="15">
      <c r="A1530" s="415"/>
      <c r="B1530" s="186"/>
      <c r="C1530" s="416"/>
      <c r="D1530" s="412"/>
      <c r="E1530" s="412"/>
      <c r="F1530" s="412"/>
      <c r="G1530" s="413"/>
      <c r="H1530" s="411"/>
      <c r="I1530" s="411"/>
      <c r="J1530" s="411"/>
      <c r="K1530" s="411"/>
      <c r="L1530" s="411"/>
      <c r="M1530" s="411"/>
      <c r="N1530" s="411"/>
      <c r="O1530" s="411"/>
    </row>
    <row r="1531" spans="1:15" ht="15">
      <c r="A1531" s="415"/>
      <c r="B1531" s="186"/>
      <c r="C1531" s="416"/>
      <c r="D1531" s="412"/>
      <c r="E1531" s="412"/>
      <c r="F1531" s="412"/>
      <c r="G1531" s="413"/>
      <c r="H1531" s="411"/>
      <c r="I1531" s="411"/>
      <c r="J1531" s="411"/>
      <c r="K1531" s="411"/>
      <c r="L1531" s="411"/>
      <c r="M1531" s="411"/>
      <c r="N1531" s="411"/>
      <c r="O1531" s="411"/>
    </row>
    <row r="1532" spans="1:15" ht="15">
      <c r="A1532" s="415"/>
      <c r="B1532" s="186"/>
      <c r="C1532" s="416"/>
      <c r="D1532" s="412"/>
      <c r="E1532" s="412"/>
      <c r="F1532" s="412"/>
      <c r="G1532" s="413"/>
      <c r="H1532" s="411"/>
      <c r="I1532" s="411"/>
      <c r="J1532" s="411"/>
      <c r="K1532" s="411"/>
      <c r="L1532" s="411"/>
      <c r="M1532" s="411"/>
      <c r="N1532" s="411"/>
      <c r="O1532" s="411"/>
    </row>
    <row r="1533" spans="1:15" ht="15">
      <c r="A1533" s="415"/>
      <c r="B1533" s="186"/>
      <c r="C1533" s="416"/>
      <c r="D1533" s="412"/>
      <c r="E1533" s="412"/>
      <c r="F1533" s="412"/>
      <c r="G1533" s="413"/>
      <c r="H1533" s="411"/>
      <c r="I1533" s="411"/>
      <c r="J1533" s="411"/>
      <c r="K1533" s="411"/>
      <c r="L1533" s="411"/>
      <c r="M1533" s="411"/>
      <c r="N1533" s="411"/>
      <c r="O1533" s="411"/>
    </row>
    <row r="1534" spans="1:15" ht="15">
      <c r="A1534" s="415"/>
      <c r="B1534" s="186"/>
      <c r="C1534" s="416"/>
      <c r="D1534" s="412"/>
      <c r="E1534" s="412"/>
      <c r="F1534" s="412"/>
      <c r="G1534" s="413"/>
      <c r="H1534" s="411"/>
      <c r="I1534" s="411"/>
      <c r="J1534" s="411"/>
      <c r="K1534" s="411"/>
      <c r="L1534" s="411"/>
      <c r="M1534" s="411"/>
      <c r="N1534" s="411"/>
      <c r="O1534" s="411"/>
    </row>
    <row r="1535" spans="1:15" ht="15.75" customHeight="1">
      <c r="A1535" s="415"/>
      <c r="B1535" s="186"/>
      <c r="C1535" s="416"/>
      <c r="D1535" s="412"/>
      <c r="E1535" s="412"/>
      <c r="F1535" s="412"/>
      <c r="G1535" s="413"/>
      <c r="H1535" s="411"/>
      <c r="I1535" s="411"/>
      <c r="J1535" s="411"/>
      <c r="K1535" s="411"/>
      <c r="L1535" s="411"/>
      <c r="M1535" s="411"/>
      <c r="N1535" s="411"/>
      <c r="O1535" s="411"/>
    </row>
    <row r="1536" spans="1:15" ht="15">
      <c r="A1536" s="415"/>
      <c r="B1536" s="186"/>
      <c r="C1536" s="416"/>
      <c r="D1536" s="412"/>
      <c r="E1536" s="412"/>
      <c r="F1536" s="412"/>
      <c r="G1536" s="413"/>
      <c r="H1536" s="411"/>
      <c r="I1536" s="411"/>
      <c r="J1536" s="411"/>
      <c r="K1536" s="411"/>
      <c r="L1536" s="411"/>
      <c r="M1536" s="411"/>
      <c r="N1536" s="411"/>
      <c r="O1536" s="411"/>
    </row>
    <row r="1537" spans="1:15" ht="15">
      <c r="A1537" s="415"/>
      <c r="B1537" s="186"/>
      <c r="C1537" s="416"/>
      <c r="D1537" s="412"/>
      <c r="E1537" s="412"/>
      <c r="F1537" s="412"/>
      <c r="G1537" s="413"/>
      <c r="H1537" s="411"/>
      <c r="I1537" s="411"/>
      <c r="J1537" s="411"/>
      <c r="K1537" s="411"/>
      <c r="L1537" s="411"/>
      <c r="M1537" s="411"/>
      <c r="N1537" s="411"/>
      <c r="O1537" s="411"/>
    </row>
    <row r="1538" spans="1:15" ht="15">
      <c r="A1538" s="415"/>
      <c r="B1538" s="186"/>
      <c r="C1538" s="416"/>
      <c r="D1538" s="412"/>
      <c r="E1538" s="412"/>
      <c r="F1538" s="412"/>
      <c r="G1538" s="413"/>
      <c r="H1538" s="411"/>
      <c r="I1538" s="411"/>
      <c r="J1538" s="411"/>
      <c r="K1538" s="411"/>
      <c r="L1538" s="411"/>
      <c r="M1538" s="411"/>
      <c r="N1538" s="411"/>
      <c r="O1538" s="411"/>
    </row>
    <row r="1539" spans="1:15" ht="15">
      <c r="A1539" s="415"/>
      <c r="B1539" s="186"/>
      <c r="C1539" s="416"/>
      <c r="D1539" s="412"/>
      <c r="E1539" s="412"/>
      <c r="F1539" s="412"/>
      <c r="G1539" s="413"/>
      <c r="H1539" s="411"/>
      <c r="I1539" s="411"/>
      <c r="J1539" s="411"/>
      <c r="K1539" s="411"/>
      <c r="L1539" s="411"/>
      <c r="M1539" s="411"/>
      <c r="N1539" s="411"/>
      <c r="O1539" s="411"/>
    </row>
    <row r="1540" spans="1:15" ht="15">
      <c r="A1540" s="415"/>
      <c r="B1540" s="186"/>
      <c r="C1540" s="416"/>
      <c r="D1540" s="412"/>
      <c r="E1540" s="412"/>
      <c r="F1540" s="412"/>
      <c r="G1540" s="413"/>
      <c r="H1540" s="411"/>
      <c r="I1540" s="411"/>
      <c r="J1540" s="411"/>
      <c r="K1540" s="411"/>
      <c r="L1540" s="411"/>
      <c r="M1540" s="411"/>
      <c r="N1540" s="411"/>
      <c r="O1540" s="411"/>
    </row>
    <row r="1541" spans="1:15" ht="15">
      <c r="A1541" s="415"/>
      <c r="B1541" s="186"/>
      <c r="C1541" s="416"/>
      <c r="D1541" s="412"/>
      <c r="E1541" s="412"/>
      <c r="F1541" s="412"/>
      <c r="G1541" s="413"/>
      <c r="H1541" s="411"/>
      <c r="I1541" s="411"/>
      <c r="J1541" s="411"/>
      <c r="K1541" s="411"/>
      <c r="L1541" s="411"/>
      <c r="M1541" s="411"/>
      <c r="N1541" s="411"/>
      <c r="O1541" s="411"/>
    </row>
    <row r="1542" spans="1:15" ht="15">
      <c r="A1542" s="415"/>
      <c r="B1542" s="186"/>
      <c r="C1542" s="416"/>
      <c r="D1542" s="412"/>
      <c r="E1542" s="412"/>
      <c r="F1542" s="412"/>
      <c r="G1542" s="413"/>
      <c r="H1542" s="411"/>
      <c r="I1542" s="411"/>
      <c r="J1542" s="411"/>
      <c r="K1542" s="411"/>
      <c r="L1542" s="411"/>
      <c r="M1542" s="411"/>
      <c r="N1542" s="411"/>
      <c r="O1542" s="411"/>
    </row>
    <row r="1543" spans="1:15" ht="15">
      <c r="A1543" s="415"/>
      <c r="B1543" s="186"/>
      <c r="C1543" s="416"/>
      <c r="D1543" s="412"/>
      <c r="E1543" s="412"/>
      <c r="F1543" s="412"/>
      <c r="G1543" s="413"/>
      <c r="H1543" s="411"/>
      <c r="I1543" s="411"/>
      <c r="J1543" s="411"/>
      <c r="K1543" s="411"/>
      <c r="L1543" s="411"/>
      <c r="M1543" s="411"/>
      <c r="N1543" s="411"/>
      <c r="O1543" s="411"/>
    </row>
    <row r="1544" spans="1:15" ht="15">
      <c r="A1544" s="415"/>
      <c r="B1544" s="186"/>
      <c r="C1544" s="416"/>
      <c r="D1544" s="412"/>
      <c r="E1544" s="412"/>
      <c r="F1544" s="412"/>
      <c r="G1544" s="413"/>
      <c r="H1544" s="411"/>
      <c r="I1544" s="411"/>
      <c r="J1544" s="411"/>
      <c r="K1544" s="411"/>
      <c r="L1544" s="411"/>
      <c r="M1544" s="411"/>
      <c r="N1544" s="411"/>
      <c r="O1544" s="411"/>
    </row>
    <row r="1545" spans="1:15" ht="15">
      <c r="A1545" s="415"/>
      <c r="B1545" s="186"/>
      <c r="C1545" s="416"/>
      <c r="D1545" s="412"/>
      <c r="E1545" s="412"/>
      <c r="F1545" s="412"/>
      <c r="G1545" s="413"/>
      <c r="H1545" s="411"/>
      <c r="I1545" s="411"/>
      <c r="J1545" s="411"/>
      <c r="K1545" s="411"/>
      <c r="L1545" s="411"/>
      <c r="M1545" s="411"/>
      <c r="N1545" s="411"/>
      <c r="O1545" s="411"/>
    </row>
    <row r="1546" spans="1:15" ht="15">
      <c r="A1546" s="415"/>
      <c r="B1546" s="186"/>
      <c r="C1546" s="416"/>
      <c r="D1546" s="412"/>
      <c r="E1546" s="412"/>
      <c r="F1546" s="412"/>
      <c r="G1546" s="413"/>
      <c r="H1546" s="411"/>
      <c r="I1546" s="411"/>
      <c r="J1546" s="411"/>
      <c r="K1546" s="411"/>
      <c r="L1546" s="411"/>
      <c r="M1546" s="411"/>
      <c r="N1546" s="411"/>
      <c r="O1546" s="411"/>
    </row>
    <row r="1547" spans="1:15" ht="15">
      <c r="A1547" s="415"/>
      <c r="B1547" s="186"/>
      <c r="C1547" s="416"/>
      <c r="D1547" s="412"/>
      <c r="E1547" s="412"/>
      <c r="F1547" s="412"/>
      <c r="G1547" s="413"/>
      <c r="H1547" s="411"/>
      <c r="I1547" s="411"/>
      <c r="J1547" s="411"/>
      <c r="K1547" s="411"/>
      <c r="L1547" s="411"/>
      <c r="M1547" s="411"/>
      <c r="N1547" s="411"/>
      <c r="O1547" s="411"/>
    </row>
    <row r="1548" spans="1:15" ht="15">
      <c r="A1548" s="415"/>
      <c r="B1548" s="186"/>
      <c r="C1548" s="416"/>
      <c r="D1548" s="412"/>
      <c r="E1548" s="412"/>
      <c r="F1548" s="412"/>
      <c r="G1548" s="413"/>
      <c r="H1548" s="411"/>
      <c r="I1548" s="411"/>
      <c r="J1548" s="411"/>
      <c r="K1548" s="411"/>
      <c r="L1548" s="411"/>
      <c r="M1548" s="411"/>
      <c r="N1548" s="411"/>
      <c r="O1548" s="411"/>
    </row>
    <row r="1549" spans="1:15" ht="15">
      <c r="A1549" s="415"/>
      <c r="B1549" s="186"/>
      <c r="C1549" s="416"/>
      <c r="D1549" s="412"/>
      <c r="E1549" s="412"/>
      <c r="F1549" s="412"/>
      <c r="G1549" s="413"/>
      <c r="H1549" s="411"/>
      <c r="I1549" s="411"/>
      <c r="J1549" s="411"/>
      <c r="K1549" s="411"/>
      <c r="L1549" s="411"/>
      <c r="M1549" s="411"/>
      <c r="N1549" s="411"/>
      <c r="O1549" s="411"/>
    </row>
    <row r="1550" spans="1:15" ht="15">
      <c r="A1550" s="415"/>
      <c r="B1550" s="186"/>
      <c r="C1550" s="416"/>
      <c r="D1550" s="412"/>
      <c r="E1550" s="412"/>
      <c r="F1550" s="412"/>
      <c r="G1550" s="413"/>
      <c r="H1550" s="411"/>
      <c r="I1550" s="411"/>
      <c r="J1550" s="411"/>
      <c r="K1550" s="411"/>
      <c r="L1550" s="411"/>
      <c r="M1550" s="411"/>
      <c r="N1550" s="411"/>
      <c r="O1550" s="411"/>
    </row>
    <row r="1551" spans="1:15" ht="15">
      <c r="A1551" s="415"/>
      <c r="B1551" s="186"/>
      <c r="C1551" s="416"/>
      <c r="D1551" s="412"/>
      <c r="E1551" s="412"/>
      <c r="F1551" s="412"/>
      <c r="G1551" s="413"/>
      <c r="H1551" s="411"/>
      <c r="I1551" s="411"/>
      <c r="J1551" s="411"/>
      <c r="K1551" s="411"/>
      <c r="L1551" s="411"/>
      <c r="M1551" s="411"/>
      <c r="N1551" s="411"/>
      <c r="O1551" s="411"/>
    </row>
    <row r="1552" spans="1:15" ht="15">
      <c r="A1552" s="415"/>
      <c r="B1552" s="186"/>
      <c r="C1552" s="416"/>
      <c r="D1552" s="412"/>
      <c r="E1552" s="412"/>
      <c r="F1552" s="412"/>
      <c r="G1552" s="413"/>
      <c r="H1552" s="411"/>
      <c r="I1552" s="411"/>
      <c r="J1552" s="411"/>
      <c r="K1552" s="411"/>
      <c r="L1552" s="411"/>
      <c r="M1552" s="411"/>
      <c r="N1552" s="411"/>
      <c r="O1552" s="411"/>
    </row>
    <row r="1553" spans="1:15" ht="15">
      <c r="A1553" s="415"/>
      <c r="B1553" s="186"/>
      <c r="C1553" s="416"/>
      <c r="D1553" s="412"/>
      <c r="E1553" s="412"/>
      <c r="F1553" s="412"/>
      <c r="G1553" s="413"/>
      <c r="H1553" s="411"/>
      <c r="I1553" s="411"/>
      <c r="J1553" s="411"/>
      <c r="K1553" s="411"/>
      <c r="L1553" s="411"/>
      <c r="M1553" s="411"/>
      <c r="N1553" s="411"/>
      <c r="O1553" s="411"/>
    </row>
    <row r="1554" spans="1:15" ht="15">
      <c r="A1554" s="415"/>
      <c r="B1554" s="186"/>
      <c r="C1554" s="416"/>
      <c r="D1554" s="412"/>
      <c r="E1554" s="412"/>
      <c r="F1554" s="412"/>
      <c r="G1554" s="413"/>
      <c r="H1554" s="411"/>
      <c r="I1554" s="411"/>
      <c r="J1554" s="411"/>
      <c r="K1554" s="411"/>
      <c r="L1554" s="411"/>
      <c r="M1554" s="411"/>
      <c r="N1554" s="411"/>
      <c r="O1554" s="411"/>
    </row>
    <row r="1555" spans="1:15" ht="15">
      <c r="A1555" s="415"/>
      <c r="B1555" s="186"/>
      <c r="C1555" s="416"/>
      <c r="D1555" s="412"/>
      <c r="E1555" s="412"/>
      <c r="F1555" s="412"/>
      <c r="G1555" s="413"/>
      <c r="H1555" s="411"/>
      <c r="I1555" s="411"/>
      <c r="J1555" s="411"/>
      <c r="K1555" s="411"/>
      <c r="L1555" s="411"/>
      <c r="M1555" s="411"/>
      <c r="N1555" s="411"/>
      <c r="O1555" s="411"/>
    </row>
    <row r="1556" spans="1:15" ht="15">
      <c r="A1556" s="415"/>
      <c r="B1556" s="186"/>
      <c r="C1556" s="416"/>
      <c r="D1556" s="412"/>
      <c r="E1556" s="412"/>
      <c r="F1556" s="412"/>
      <c r="G1556" s="413"/>
      <c r="H1556" s="411"/>
      <c r="I1556" s="411"/>
      <c r="J1556" s="411"/>
      <c r="K1556" s="411"/>
      <c r="L1556" s="411"/>
      <c r="M1556" s="411"/>
      <c r="N1556" s="411"/>
      <c r="O1556" s="411"/>
    </row>
    <row r="1557" spans="1:15" ht="15">
      <c r="A1557" s="415"/>
      <c r="B1557" s="186"/>
      <c r="C1557" s="416"/>
      <c r="D1557" s="412"/>
      <c r="E1557" s="412"/>
      <c r="F1557" s="412"/>
      <c r="G1557" s="413"/>
      <c r="H1557" s="411"/>
      <c r="I1557" s="411"/>
      <c r="J1557" s="411"/>
      <c r="K1557" s="411"/>
      <c r="L1557" s="411"/>
      <c r="M1557" s="411"/>
      <c r="N1557" s="411"/>
      <c r="O1557" s="411"/>
    </row>
    <row r="1558" spans="1:15" ht="15">
      <c r="A1558" s="415"/>
      <c r="B1558" s="186"/>
      <c r="C1558" s="416"/>
      <c r="D1558" s="412"/>
      <c r="E1558" s="412"/>
      <c r="F1558" s="412"/>
      <c r="G1558" s="413"/>
      <c r="H1558" s="411"/>
      <c r="I1558" s="411"/>
      <c r="J1558" s="411"/>
      <c r="K1558" s="411"/>
      <c r="L1558" s="411"/>
      <c r="M1558" s="411"/>
      <c r="N1558" s="411"/>
      <c r="O1558" s="411"/>
    </row>
    <row r="1559" spans="1:15" ht="15">
      <c r="A1559" s="414"/>
      <c r="B1559" s="186"/>
      <c r="C1559" s="416"/>
      <c r="D1559" s="412"/>
      <c r="E1559" s="412"/>
      <c r="F1559" s="412"/>
      <c r="G1559" s="413"/>
      <c r="H1559" s="411"/>
      <c r="I1559" s="411"/>
      <c r="J1559" s="411"/>
      <c r="K1559" s="411"/>
      <c r="L1559" s="411"/>
      <c r="M1559" s="411"/>
      <c r="N1559" s="411"/>
      <c r="O1559" s="411"/>
    </row>
    <row r="1560" spans="1:15" ht="15">
      <c r="A1560" s="415"/>
      <c r="B1560" s="186"/>
      <c r="C1560" s="416"/>
      <c r="D1560" s="412"/>
      <c r="E1560" s="412"/>
      <c r="F1560" s="412"/>
      <c r="G1560" s="413"/>
      <c r="H1560" s="411"/>
      <c r="I1560" s="411"/>
      <c r="J1560" s="411"/>
      <c r="K1560" s="411"/>
      <c r="L1560" s="411"/>
      <c r="M1560" s="411"/>
      <c r="N1560" s="411"/>
      <c r="O1560" s="411"/>
    </row>
    <row r="1561" spans="1:15" ht="15">
      <c r="A1561" s="415"/>
      <c r="B1561" s="186"/>
      <c r="C1561" s="416"/>
      <c r="D1561" s="412"/>
      <c r="E1561" s="412"/>
      <c r="F1561" s="412"/>
      <c r="G1561" s="413"/>
      <c r="H1561" s="411"/>
      <c r="I1561" s="411"/>
      <c r="J1561" s="411"/>
      <c r="K1561" s="411"/>
      <c r="L1561" s="411"/>
      <c r="M1561" s="411"/>
      <c r="N1561" s="411"/>
      <c r="O1561" s="411"/>
    </row>
    <row r="1562" spans="1:15" ht="15">
      <c r="A1562" s="415"/>
      <c r="B1562" s="186"/>
      <c r="C1562" s="416"/>
      <c r="D1562" s="412"/>
      <c r="E1562" s="412"/>
      <c r="F1562" s="412"/>
      <c r="G1562" s="413"/>
      <c r="H1562" s="411"/>
      <c r="I1562" s="411"/>
      <c r="J1562" s="411"/>
      <c r="K1562" s="411"/>
      <c r="L1562" s="411"/>
      <c r="M1562" s="411"/>
      <c r="N1562" s="411"/>
      <c r="O1562" s="411"/>
    </row>
    <row r="1563" spans="1:15" ht="15">
      <c r="A1563" s="415"/>
      <c r="B1563" s="186"/>
      <c r="C1563" s="416"/>
      <c r="D1563" s="412"/>
      <c r="E1563" s="412"/>
      <c r="F1563" s="412"/>
      <c r="G1563" s="413"/>
      <c r="H1563" s="411"/>
      <c r="I1563" s="411"/>
      <c r="J1563" s="411"/>
      <c r="K1563" s="411"/>
      <c r="L1563" s="411"/>
      <c r="M1563" s="411"/>
      <c r="N1563" s="411"/>
      <c r="O1563" s="411"/>
    </row>
    <row r="1564" spans="1:15" ht="15">
      <c r="A1564" s="415"/>
      <c r="B1564" s="186"/>
      <c r="C1564" s="416"/>
      <c r="D1564" s="412"/>
      <c r="E1564" s="412"/>
      <c r="F1564" s="412"/>
      <c r="G1564" s="413"/>
      <c r="H1564" s="411"/>
      <c r="I1564" s="411"/>
      <c r="J1564" s="411"/>
      <c r="K1564" s="411"/>
      <c r="L1564" s="411"/>
      <c r="M1564" s="411"/>
      <c r="N1564" s="411"/>
      <c r="O1564" s="411"/>
    </row>
    <row r="1565" spans="1:15" ht="15">
      <c r="A1565" s="415"/>
      <c r="B1565" s="186"/>
      <c r="C1565" s="416"/>
      <c r="D1565" s="412"/>
      <c r="E1565" s="412"/>
      <c r="F1565" s="412"/>
      <c r="G1565" s="413"/>
      <c r="H1565" s="411"/>
      <c r="I1565" s="411"/>
      <c r="J1565" s="411"/>
      <c r="K1565" s="411"/>
      <c r="L1565" s="411"/>
      <c r="M1565" s="411"/>
      <c r="N1565" s="411"/>
      <c r="O1565" s="411"/>
    </row>
    <row r="1566" spans="1:15" ht="15">
      <c r="A1566" s="415"/>
      <c r="B1566" s="186"/>
      <c r="C1566" s="416"/>
      <c r="D1566" s="412"/>
      <c r="E1566" s="412"/>
      <c r="F1566" s="412"/>
      <c r="G1566" s="413"/>
      <c r="H1566" s="411"/>
      <c r="I1566" s="411"/>
      <c r="J1566" s="411"/>
      <c r="K1566" s="411"/>
      <c r="L1566" s="411"/>
      <c r="M1566" s="411"/>
      <c r="N1566" s="411"/>
      <c r="O1566" s="411"/>
    </row>
    <row r="1567" spans="1:15" ht="15">
      <c r="A1567" s="578"/>
      <c r="B1567" s="186"/>
      <c r="C1567" s="416"/>
      <c r="D1567" s="412"/>
      <c r="E1567" s="412"/>
      <c r="F1567" s="412"/>
      <c r="G1567" s="413"/>
      <c r="H1567" s="411"/>
      <c r="I1567" s="411"/>
      <c r="J1567" s="411"/>
      <c r="K1567" s="411"/>
      <c r="L1567" s="411"/>
      <c r="M1567" s="411"/>
      <c r="N1567" s="411"/>
      <c r="O1567" s="411"/>
    </row>
    <row r="1568" spans="1:15" ht="15">
      <c r="A1568" s="578"/>
      <c r="B1568" s="186"/>
      <c r="C1568" s="416"/>
      <c r="D1568" s="412"/>
      <c r="E1568" s="412"/>
      <c r="F1568" s="412"/>
      <c r="G1568" s="413"/>
      <c r="H1568" s="411"/>
      <c r="I1568" s="411"/>
      <c r="J1568" s="411"/>
      <c r="K1568" s="411"/>
      <c r="L1568" s="411"/>
      <c r="M1568" s="411"/>
      <c r="N1568" s="411"/>
      <c r="O1568" s="411"/>
    </row>
    <row r="1569" spans="1:15" ht="15">
      <c r="A1569" s="415"/>
      <c r="B1569" s="186"/>
      <c r="C1569" s="416"/>
      <c r="D1569" s="412"/>
      <c r="E1569" s="412"/>
      <c r="F1569" s="412"/>
      <c r="G1569" s="413"/>
      <c r="H1569" s="411"/>
      <c r="I1569" s="411"/>
      <c r="J1569" s="411"/>
      <c r="K1569" s="411"/>
      <c r="L1569" s="411"/>
      <c r="M1569" s="411"/>
      <c r="N1569" s="411"/>
      <c r="O1569" s="411"/>
    </row>
    <row r="1570" spans="1:15" ht="15">
      <c r="A1570" s="415"/>
      <c r="B1570" s="186"/>
      <c r="C1570" s="416"/>
      <c r="D1570" s="412"/>
      <c r="E1570" s="412"/>
      <c r="F1570" s="412"/>
      <c r="G1570" s="413"/>
      <c r="H1570" s="411"/>
      <c r="I1570" s="411"/>
      <c r="J1570" s="411"/>
      <c r="K1570" s="411"/>
      <c r="L1570" s="411"/>
      <c r="M1570" s="411"/>
      <c r="N1570" s="411"/>
      <c r="O1570" s="411"/>
    </row>
    <row r="1571" spans="1:15" ht="15">
      <c r="A1571" s="415"/>
      <c r="B1571" s="186"/>
      <c r="C1571" s="416"/>
      <c r="D1571" s="412"/>
      <c r="E1571" s="412"/>
      <c r="F1571" s="412"/>
      <c r="G1571" s="413"/>
      <c r="H1571" s="411"/>
      <c r="I1571" s="411"/>
      <c r="J1571" s="411"/>
      <c r="K1571" s="411"/>
      <c r="L1571" s="411"/>
      <c r="M1571" s="411"/>
      <c r="N1571" s="411"/>
      <c r="O1571" s="411"/>
    </row>
    <row r="1572" spans="1:15" ht="15">
      <c r="A1572" s="415"/>
      <c r="B1572" s="186"/>
      <c r="C1572" s="416"/>
      <c r="D1572" s="412"/>
      <c r="E1572" s="412"/>
      <c r="F1572" s="412"/>
      <c r="G1572" s="413"/>
      <c r="H1572" s="411"/>
      <c r="I1572" s="411"/>
      <c r="J1572" s="411"/>
      <c r="K1572" s="411"/>
      <c r="L1572" s="411"/>
      <c r="M1572" s="411"/>
      <c r="N1572" s="411"/>
      <c r="O1572" s="411"/>
    </row>
    <row r="1573" spans="1:15" ht="15">
      <c r="A1573" s="414"/>
      <c r="B1573" s="186"/>
      <c r="C1573" s="416"/>
      <c r="D1573" s="412"/>
      <c r="E1573" s="412"/>
      <c r="F1573" s="412"/>
      <c r="G1573" s="413"/>
      <c r="H1573" s="411"/>
      <c r="I1573" s="411"/>
      <c r="J1573" s="411"/>
      <c r="K1573" s="411"/>
      <c r="L1573" s="411"/>
      <c r="M1573" s="411"/>
      <c r="N1573" s="411"/>
      <c r="O1573" s="411"/>
    </row>
    <row r="1574" spans="1:15" ht="15">
      <c r="A1574" s="415"/>
      <c r="B1574" s="186"/>
      <c r="C1574" s="416"/>
      <c r="D1574" s="412"/>
      <c r="E1574" s="412"/>
      <c r="F1574" s="412"/>
      <c r="G1574" s="413"/>
      <c r="H1574" s="411"/>
      <c r="I1574" s="411"/>
      <c r="J1574" s="411"/>
      <c r="K1574" s="411"/>
      <c r="L1574" s="411"/>
      <c r="M1574" s="411"/>
      <c r="N1574" s="411"/>
      <c r="O1574" s="411"/>
    </row>
    <row r="1575" spans="1:15" ht="15">
      <c r="A1575" s="415"/>
      <c r="B1575" s="186"/>
      <c r="C1575" s="416"/>
      <c r="D1575" s="412"/>
      <c r="E1575" s="412"/>
      <c r="F1575" s="412"/>
      <c r="G1575" s="413"/>
      <c r="H1575" s="411"/>
      <c r="I1575" s="411"/>
      <c r="J1575" s="411"/>
      <c r="K1575" s="411"/>
      <c r="L1575" s="411"/>
      <c r="M1575" s="411"/>
      <c r="N1575" s="411"/>
      <c r="O1575" s="411"/>
    </row>
    <row r="1576" spans="1:15" ht="15">
      <c r="A1576" s="415"/>
      <c r="B1576" s="186"/>
      <c r="C1576" s="416"/>
      <c r="D1576" s="412"/>
      <c r="E1576" s="412"/>
      <c r="F1576" s="412"/>
      <c r="G1576" s="413"/>
      <c r="H1576" s="411"/>
      <c r="I1576" s="411"/>
      <c r="J1576" s="411"/>
      <c r="K1576" s="411"/>
      <c r="L1576" s="411"/>
      <c r="M1576" s="411"/>
      <c r="N1576" s="411"/>
      <c r="O1576" s="411"/>
    </row>
    <row r="1577" spans="1:15" ht="15">
      <c r="A1577" s="414"/>
      <c r="B1577" s="186"/>
      <c r="C1577" s="416"/>
      <c r="D1577" s="412"/>
      <c r="E1577" s="412"/>
      <c r="F1577" s="412"/>
      <c r="G1577" s="413"/>
      <c r="H1577" s="411"/>
      <c r="I1577" s="411"/>
      <c r="J1577" s="412"/>
      <c r="K1577" s="412"/>
      <c r="L1577" s="411"/>
      <c r="M1577" s="411"/>
      <c r="N1577" s="411"/>
      <c r="O1577" s="411"/>
    </row>
    <row r="1578" spans="1:15" ht="15">
      <c r="A1578" s="415"/>
      <c r="B1578" s="186"/>
      <c r="C1578" s="416"/>
      <c r="D1578" s="412"/>
      <c r="E1578" s="412"/>
      <c r="F1578" s="412"/>
      <c r="G1578" s="413"/>
      <c r="H1578" s="411"/>
      <c r="I1578" s="411"/>
      <c r="J1578" s="412"/>
      <c r="K1578" s="412"/>
      <c r="L1578" s="411"/>
      <c r="M1578" s="411"/>
      <c r="N1578" s="411"/>
      <c r="O1578" s="411"/>
    </row>
    <row r="1579" spans="1:15" ht="15">
      <c r="A1579" s="415"/>
      <c r="B1579" s="186"/>
      <c r="C1579" s="416"/>
      <c r="D1579" s="412"/>
      <c r="E1579" s="412"/>
      <c r="F1579" s="412"/>
      <c r="G1579" s="413"/>
      <c r="H1579" s="411"/>
      <c r="I1579" s="411"/>
      <c r="J1579" s="412"/>
      <c r="K1579" s="412"/>
      <c r="L1579" s="411"/>
      <c r="M1579" s="411"/>
      <c r="N1579" s="411"/>
      <c r="O1579" s="411"/>
    </row>
    <row r="1580" spans="1:15" ht="15">
      <c r="A1580" s="415"/>
      <c r="B1580" s="186"/>
      <c r="C1580" s="416"/>
      <c r="D1580" s="412"/>
      <c r="E1580" s="412"/>
      <c r="F1580" s="412"/>
      <c r="G1580" s="413"/>
      <c r="H1580" s="411"/>
      <c r="I1580" s="411"/>
      <c r="J1580" s="412"/>
      <c r="K1580" s="412"/>
      <c r="L1580" s="411"/>
      <c r="M1580" s="411"/>
      <c r="N1580" s="411"/>
      <c r="O1580" s="411"/>
    </row>
    <row r="1581" spans="1:15" ht="15">
      <c r="A1581" s="415"/>
      <c r="B1581" s="186"/>
      <c r="C1581" s="416"/>
      <c r="D1581" s="412"/>
      <c r="E1581" s="412"/>
      <c r="F1581" s="412"/>
      <c r="G1581" s="413"/>
      <c r="H1581" s="411"/>
      <c r="I1581" s="411"/>
      <c r="J1581" s="412"/>
      <c r="K1581" s="412"/>
      <c r="L1581" s="411"/>
      <c r="M1581" s="411"/>
      <c r="N1581" s="411"/>
      <c r="O1581" s="411"/>
    </row>
    <row r="1582" spans="1:15" ht="15">
      <c r="A1582" s="415"/>
      <c r="B1582" s="186"/>
      <c r="C1582" s="416"/>
      <c r="D1582" s="412"/>
      <c r="E1582" s="412"/>
      <c r="F1582" s="412"/>
      <c r="G1582" s="413"/>
      <c r="H1582" s="411"/>
      <c r="I1582" s="411"/>
      <c r="J1582" s="411"/>
      <c r="K1582" s="411"/>
      <c r="L1582" s="411"/>
      <c r="M1582" s="411"/>
      <c r="N1582" s="411"/>
      <c r="O1582" s="411"/>
    </row>
    <row r="1583" spans="1:15" ht="15">
      <c r="A1583" s="415"/>
      <c r="B1583" s="186"/>
      <c r="C1583" s="416"/>
      <c r="D1583" s="412"/>
      <c r="E1583" s="412"/>
      <c r="F1583" s="412"/>
      <c r="G1583" s="413"/>
      <c r="H1583" s="411"/>
      <c r="I1583" s="411"/>
      <c r="J1583" s="411"/>
      <c r="K1583" s="411"/>
      <c r="L1583" s="411"/>
      <c r="M1583" s="411"/>
      <c r="N1583" s="411"/>
      <c r="O1583" s="411"/>
    </row>
    <row r="1584" spans="1:15" ht="15">
      <c r="A1584" s="415"/>
      <c r="B1584" s="186"/>
      <c r="C1584" s="416"/>
      <c r="D1584" s="412"/>
      <c r="E1584" s="412"/>
      <c r="F1584" s="412"/>
      <c r="G1584" s="413"/>
      <c r="H1584" s="411"/>
      <c r="I1584" s="411"/>
      <c r="J1584" s="411"/>
      <c r="K1584" s="411"/>
      <c r="L1584" s="411"/>
      <c r="M1584" s="411"/>
      <c r="N1584" s="411"/>
      <c r="O1584" s="411"/>
    </row>
    <row r="1585" spans="1:15" ht="15">
      <c r="A1585" s="415"/>
      <c r="B1585" s="186"/>
      <c r="C1585" s="416"/>
      <c r="D1585" s="412"/>
      <c r="E1585" s="412"/>
      <c r="F1585" s="412"/>
      <c r="G1585" s="413"/>
      <c r="H1585" s="411"/>
      <c r="I1585" s="411"/>
      <c r="J1585" s="411"/>
      <c r="K1585" s="411"/>
      <c r="L1585" s="411"/>
      <c r="M1585" s="411"/>
      <c r="N1585" s="411"/>
      <c r="O1585" s="411"/>
    </row>
    <row r="1586" spans="1:15" ht="15">
      <c r="A1586" s="415"/>
      <c r="B1586" s="186"/>
      <c r="C1586" s="416"/>
      <c r="D1586" s="412"/>
      <c r="E1586" s="412"/>
      <c r="F1586" s="412"/>
      <c r="G1586" s="413"/>
      <c r="H1586" s="411"/>
      <c r="I1586" s="411"/>
      <c r="J1586" s="411"/>
      <c r="K1586" s="411"/>
      <c r="L1586" s="411"/>
      <c r="M1586" s="411"/>
      <c r="N1586" s="411"/>
      <c r="O1586" s="411"/>
    </row>
    <row r="1587" spans="1:15" ht="15">
      <c r="A1587" s="415"/>
      <c r="B1587" s="186"/>
      <c r="C1587" s="416"/>
      <c r="D1587" s="412"/>
      <c r="E1587" s="412"/>
      <c r="F1587" s="412"/>
      <c r="G1587" s="413"/>
      <c r="H1587" s="411"/>
      <c r="I1587" s="411"/>
      <c r="J1587" s="411"/>
      <c r="K1587" s="411"/>
      <c r="L1587" s="411"/>
      <c r="M1587" s="411"/>
      <c r="N1587" s="411"/>
      <c r="O1587" s="411"/>
    </row>
    <row r="1588" spans="1:15" ht="15">
      <c r="A1588" s="415"/>
      <c r="B1588" s="186"/>
      <c r="C1588" s="416"/>
      <c r="D1588" s="412"/>
      <c r="E1588" s="412"/>
      <c r="F1588" s="412"/>
      <c r="G1588" s="413"/>
      <c r="H1588" s="411"/>
      <c r="I1588" s="411"/>
      <c r="J1588" s="411"/>
      <c r="K1588" s="411"/>
      <c r="L1588" s="411"/>
      <c r="M1588" s="411"/>
      <c r="N1588" s="411"/>
      <c r="O1588" s="411"/>
    </row>
    <row r="1589" spans="1:15" ht="15">
      <c r="A1589" s="415"/>
      <c r="B1589" s="186"/>
      <c r="C1589" s="416"/>
      <c r="D1589" s="412"/>
      <c r="E1589" s="412"/>
      <c r="F1589" s="412"/>
      <c r="G1589" s="413"/>
      <c r="H1589" s="411"/>
      <c r="I1589" s="411"/>
      <c r="J1589" s="411"/>
      <c r="K1589" s="411"/>
      <c r="L1589" s="411"/>
      <c r="M1589" s="411"/>
      <c r="N1589" s="411"/>
      <c r="O1589" s="411"/>
    </row>
    <row r="1590" spans="1:15" ht="15">
      <c r="A1590" s="415"/>
      <c r="B1590" s="186"/>
      <c r="C1590" s="416"/>
      <c r="D1590" s="412"/>
      <c r="E1590" s="412"/>
      <c r="F1590" s="412"/>
      <c r="G1590" s="413"/>
      <c r="H1590" s="411"/>
      <c r="I1590" s="411"/>
      <c r="J1590" s="411"/>
      <c r="K1590" s="411"/>
      <c r="L1590" s="411"/>
      <c r="M1590" s="411"/>
      <c r="N1590" s="411"/>
      <c r="O1590" s="411"/>
    </row>
    <row r="1591" spans="1:15" ht="15">
      <c r="A1591" s="415"/>
      <c r="B1591" s="186"/>
      <c r="C1591" s="416"/>
      <c r="D1591" s="412"/>
      <c r="E1591" s="412"/>
      <c r="F1591" s="412"/>
      <c r="G1591" s="413"/>
      <c r="H1591" s="411"/>
      <c r="I1591" s="411"/>
      <c r="J1591" s="411"/>
      <c r="K1591" s="411"/>
      <c r="L1591" s="411"/>
      <c r="M1591" s="411"/>
      <c r="N1591" s="411"/>
      <c r="O1591" s="411"/>
    </row>
    <row r="1592" spans="1:15" ht="15">
      <c r="A1592" s="415"/>
      <c r="B1592" s="186"/>
      <c r="C1592" s="416"/>
      <c r="D1592" s="412"/>
      <c r="E1592" s="412"/>
      <c r="F1592" s="412"/>
      <c r="G1592" s="413"/>
      <c r="H1592" s="411"/>
      <c r="I1592" s="411"/>
      <c r="J1592" s="411"/>
      <c r="K1592" s="411"/>
      <c r="L1592" s="411"/>
      <c r="M1592" s="411"/>
      <c r="N1592" s="411"/>
      <c r="O1592" s="411"/>
    </row>
    <row r="1593" spans="1:15" ht="15">
      <c r="A1593" s="415"/>
      <c r="B1593" s="186"/>
      <c r="C1593" s="416"/>
      <c r="D1593" s="412"/>
      <c r="E1593" s="412"/>
      <c r="F1593" s="412"/>
      <c r="G1593" s="413"/>
      <c r="H1593" s="411"/>
      <c r="I1593" s="411"/>
      <c r="J1593" s="411"/>
      <c r="K1593" s="411"/>
      <c r="L1593" s="411"/>
      <c r="M1593" s="411"/>
      <c r="N1593" s="411"/>
      <c r="O1593" s="411"/>
    </row>
    <row r="1594" spans="1:15" ht="15">
      <c r="A1594" s="415"/>
      <c r="B1594" s="186"/>
      <c r="C1594" s="416"/>
      <c r="D1594" s="412"/>
      <c r="E1594" s="412"/>
      <c r="F1594" s="412"/>
      <c r="G1594" s="413"/>
      <c r="H1594" s="411"/>
      <c r="I1594" s="411"/>
      <c r="J1594" s="411"/>
      <c r="K1594" s="411"/>
      <c r="L1594" s="411"/>
      <c r="M1594" s="411"/>
      <c r="N1594" s="411"/>
      <c r="O1594" s="411"/>
    </row>
    <row r="1595" spans="1:15" ht="15">
      <c r="A1595" s="415"/>
      <c r="B1595" s="186"/>
      <c r="C1595" s="416"/>
      <c r="D1595" s="412"/>
      <c r="E1595" s="412"/>
      <c r="F1595" s="412"/>
      <c r="G1595" s="413"/>
      <c r="H1595" s="411"/>
      <c r="I1595" s="411"/>
      <c r="J1595" s="411"/>
      <c r="K1595" s="411"/>
      <c r="L1595" s="411"/>
      <c r="M1595" s="411"/>
      <c r="N1595" s="411"/>
      <c r="O1595" s="411"/>
    </row>
    <row r="1596" spans="1:15" ht="15">
      <c r="A1596" s="415"/>
      <c r="B1596" s="186"/>
      <c r="C1596" s="416"/>
      <c r="D1596" s="412"/>
      <c r="E1596" s="412"/>
      <c r="F1596" s="412"/>
      <c r="G1596" s="413"/>
      <c r="H1596" s="411"/>
      <c r="I1596" s="411"/>
      <c r="J1596" s="411"/>
      <c r="K1596" s="411"/>
      <c r="L1596" s="411"/>
      <c r="M1596" s="411"/>
      <c r="N1596" s="411"/>
      <c r="O1596" s="411"/>
    </row>
    <row r="1597" spans="1:15" ht="15">
      <c r="A1597" s="415"/>
      <c r="B1597" s="186"/>
      <c r="C1597" s="416"/>
      <c r="D1597" s="412"/>
      <c r="E1597" s="412"/>
      <c r="F1597" s="412"/>
      <c r="G1597" s="413"/>
      <c r="H1597" s="411"/>
      <c r="I1597" s="411"/>
      <c r="J1597" s="411"/>
      <c r="K1597" s="411"/>
      <c r="L1597" s="411"/>
      <c r="M1597" s="411"/>
      <c r="N1597" s="411"/>
      <c r="O1597" s="411"/>
    </row>
    <row r="1598" spans="1:15" ht="15">
      <c r="A1598" s="415"/>
      <c r="B1598" s="186"/>
      <c r="C1598" s="416"/>
      <c r="D1598" s="412"/>
      <c r="E1598" s="412"/>
      <c r="F1598" s="412"/>
      <c r="G1598" s="413"/>
      <c r="H1598" s="411"/>
      <c r="I1598" s="411"/>
      <c r="J1598" s="411"/>
      <c r="K1598" s="411"/>
      <c r="L1598" s="411"/>
      <c r="M1598" s="411"/>
      <c r="N1598" s="411"/>
      <c r="O1598" s="411"/>
    </row>
    <row r="1599" spans="1:15" ht="15">
      <c r="A1599" s="415"/>
      <c r="B1599" s="186"/>
      <c r="C1599" s="416"/>
      <c r="D1599" s="412"/>
      <c r="E1599" s="412"/>
      <c r="F1599" s="412"/>
      <c r="G1599" s="413"/>
      <c r="H1599" s="411"/>
      <c r="I1599" s="411"/>
      <c r="J1599" s="411"/>
      <c r="K1599" s="411"/>
      <c r="L1599" s="411"/>
      <c r="M1599" s="411"/>
      <c r="N1599" s="411"/>
      <c r="O1599" s="411"/>
    </row>
    <row r="1600" spans="1:15" ht="15">
      <c r="A1600" s="415"/>
      <c r="B1600" s="186"/>
      <c r="C1600" s="416"/>
      <c r="D1600" s="412"/>
      <c r="E1600" s="412"/>
      <c r="F1600" s="412"/>
      <c r="G1600" s="413"/>
      <c r="H1600" s="411"/>
      <c r="I1600" s="411"/>
      <c r="J1600" s="411"/>
      <c r="K1600" s="411"/>
      <c r="L1600" s="411"/>
      <c r="M1600" s="411"/>
      <c r="N1600" s="411"/>
      <c r="O1600" s="411"/>
    </row>
    <row r="1601" spans="1:15" ht="15">
      <c r="A1601" s="415"/>
      <c r="B1601" s="186"/>
      <c r="C1601" s="416"/>
      <c r="D1601" s="412"/>
      <c r="E1601" s="412"/>
      <c r="F1601" s="412"/>
      <c r="G1601" s="413"/>
      <c r="H1601" s="411"/>
      <c r="I1601" s="411"/>
      <c r="J1601" s="411"/>
      <c r="K1601" s="411"/>
      <c r="L1601" s="411"/>
      <c r="M1601" s="411"/>
      <c r="N1601" s="411"/>
      <c r="O1601" s="411"/>
    </row>
    <row r="1602" spans="1:15" ht="15">
      <c r="A1602" s="415"/>
      <c r="B1602" s="186"/>
      <c r="C1602" s="416"/>
      <c r="D1602" s="412"/>
      <c r="E1602" s="412"/>
      <c r="F1602" s="412"/>
      <c r="G1602" s="413"/>
      <c r="H1602" s="411"/>
      <c r="I1602" s="411"/>
      <c r="J1602" s="411"/>
      <c r="K1602" s="411"/>
      <c r="L1602" s="411"/>
      <c r="M1602" s="411"/>
      <c r="N1602" s="411"/>
      <c r="O1602" s="411"/>
    </row>
    <row r="1603" spans="1:15" ht="15">
      <c r="A1603" s="415"/>
      <c r="B1603" s="186"/>
      <c r="C1603" s="416"/>
      <c r="D1603" s="412"/>
      <c r="E1603" s="412"/>
      <c r="F1603" s="412"/>
      <c r="G1603" s="413"/>
      <c r="H1603" s="411"/>
      <c r="I1603" s="411"/>
      <c r="J1603" s="411"/>
      <c r="K1603" s="411"/>
      <c r="L1603" s="411"/>
      <c r="M1603" s="411"/>
      <c r="N1603" s="411"/>
      <c r="O1603" s="411"/>
    </row>
    <row r="1604" spans="1:15" ht="15">
      <c r="A1604" s="415"/>
      <c r="B1604" s="186"/>
      <c r="C1604" s="416"/>
      <c r="D1604" s="412"/>
      <c r="E1604" s="412"/>
      <c r="F1604" s="412"/>
      <c r="G1604" s="413"/>
      <c r="H1604" s="411"/>
      <c r="I1604" s="411"/>
      <c r="J1604" s="411"/>
      <c r="K1604" s="411"/>
      <c r="L1604" s="411"/>
      <c r="M1604" s="411"/>
      <c r="N1604" s="411"/>
      <c r="O1604" s="411"/>
    </row>
    <row r="1605" spans="1:15" ht="15">
      <c r="A1605" s="415"/>
      <c r="B1605" s="186"/>
      <c r="C1605" s="416"/>
      <c r="D1605" s="412"/>
      <c r="E1605" s="412"/>
      <c r="F1605" s="412"/>
      <c r="G1605" s="413"/>
      <c r="H1605" s="412"/>
      <c r="I1605" s="412"/>
      <c r="J1605" s="412"/>
      <c r="K1605" s="412"/>
      <c r="L1605" s="412"/>
      <c r="M1605" s="412"/>
      <c r="N1605" s="412"/>
      <c r="O1605" s="412"/>
    </row>
    <row r="1606" spans="1:15" ht="15">
      <c r="A1606" s="415"/>
      <c r="B1606" s="186"/>
      <c r="C1606" s="416"/>
      <c r="D1606" s="412"/>
      <c r="E1606" s="412"/>
      <c r="F1606" s="412"/>
      <c r="G1606" s="413"/>
      <c r="H1606" s="412"/>
      <c r="I1606" s="412"/>
      <c r="J1606" s="412"/>
      <c r="K1606" s="412"/>
      <c r="L1606" s="412"/>
      <c r="M1606" s="412"/>
      <c r="N1606" s="412"/>
      <c r="O1606" s="412"/>
    </row>
    <row r="1607" spans="1:15" ht="15">
      <c r="A1607" s="415"/>
      <c r="B1607" s="186"/>
      <c r="C1607" s="416"/>
      <c r="D1607" s="412"/>
      <c r="E1607" s="412"/>
      <c r="F1607" s="412"/>
      <c r="G1607" s="413"/>
      <c r="H1607" s="412"/>
      <c r="I1607" s="412"/>
      <c r="J1607" s="412"/>
      <c r="K1607" s="412"/>
      <c r="L1607" s="412"/>
      <c r="M1607" s="412"/>
      <c r="N1607" s="412"/>
      <c r="O1607" s="412"/>
    </row>
    <row r="1608" spans="1:15" ht="15">
      <c r="A1608" s="415"/>
      <c r="B1608" s="186"/>
      <c r="C1608" s="416"/>
      <c r="D1608" s="412"/>
      <c r="E1608" s="412"/>
      <c r="F1608" s="412"/>
      <c r="G1608" s="413"/>
      <c r="H1608" s="412"/>
      <c r="I1608" s="412"/>
      <c r="J1608" s="412"/>
      <c r="K1608" s="412"/>
      <c r="L1608" s="412"/>
      <c r="M1608" s="412"/>
      <c r="N1608" s="412"/>
      <c r="O1608" s="412"/>
    </row>
    <row r="1609" spans="1:15" ht="15">
      <c r="A1609" s="415"/>
      <c r="B1609" s="186"/>
      <c r="C1609" s="416"/>
      <c r="D1609" s="412"/>
      <c r="E1609" s="412"/>
      <c r="F1609" s="412"/>
      <c r="G1609" s="413"/>
      <c r="H1609" s="412"/>
      <c r="I1609" s="412"/>
      <c r="J1609" s="412"/>
      <c r="K1609" s="412"/>
      <c r="L1609" s="412"/>
      <c r="M1609" s="412"/>
      <c r="N1609" s="412"/>
      <c r="O1609" s="412"/>
    </row>
    <row r="1610" spans="1:15" ht="15">
      <c r="A1610" s="415"/>
      <c r="B1610" s="186"/>
      <c r="C1610" s="416"/>
      <c r="D1610" s="412"/>
      <c r="E1610" s="412"/>
      <c r="F1610" s="412"/>
      <c r="G1610" s="413"/>
      <c r="H1610" s="411"/>
      <c r="I1610" s="411"/>
      <c r="J1610" s="411"/>
      <c r="K1610" s="411"/>
      <c r="L1610" s="411"/>
      <c r="M1610" s="411"/>
      <c r="N1610" s="411"/>
      <c r="O1610" s="411"/>
    </row>
    <row r="1611" spans="1:15" ht="15">
      <c r="A1611" s="415"/>
      <c r="B1611" s="186"/>
      <c r="C1611" s="416"/>
      <c r="D1611" s="412"/>
      <c r="E1611" s="412"/>
      <c r="F1611" s="412"/>
      <c r="G1611" s="413"/>
      <c r="H1611" s="411"/>
      <c r="I1611" s="411"/>
      <c r="J1611" s="411"/>
      <c r="K1611" s="411"/>
      <c r="L1611" s="411"/>
      <c r="M1611" s="411"/>
      <c r="N1611" s="411"/>
      <c r="O1611" s="411"/>
    </row>
    <row r="1612" spans="1:15" ht="15">
      <c r="A1612" s="415"/>
      <c r="B1612" s="186"/>
      <c r="C1612" s="416"/>
      <c r="D1612" s="412"/>
      <c r="E1612" s="412"/>
      <c r="F1612" s="412"/>
      <c r="G1612" s="413"/>
      <c r="H1612" s="411"/>
      <c r="I1612" s="411"/>
      <c r="J1612" s="411"/>
      <c r="K1612" s="411"/>
      <c r="L1612" s="411"/>
      <c r="M1612" s="411"/>
      <c r="N1612" s="411"/>
      <c r="O1612" s="411"/>
    </row>
    <row r="1613" spans="1:15" ht="15">
      <c r="A1613" s="415"/>
      <c r="B1613" s="186"/>
      <c r="C1613" s="416"/>
      <c r="D1613" s="412"/>
      <c r="E1613" s="412"/>
      <c r="F1613" s="412"/>
      <c r="G1613" s="413"/>
      <c r="H1613" s="411"/>
      <c r="I1613" s="411"/>
      <c r="J1613" s="411"/>
      <c r="K1613" s="411"/>
      <c r="L1613" s="411"/>
      <c r="M1613" s="411"/>
      <c r="N1613" s="411"/>
      <c r="O1613" s="411"/>
    </row>
    <row r="1614" spans="1:15" ht="15">
      <c r="A1614" s="415"/>
      <c r="B1614" s="186"/>
      <c r="C1614" s="416"/>
      <c r="D1614" s="412"/>
      <c r="E1614" s="412"/>
      <c r="F1614" s="412"/>
      <c r="G1614" s="413"/>
      <c r="H1614" s="411"/>
      <c r="I1614" s="411"/>
      <c r="J1614" s="411"/>
      <c r="K1614" s="411"/>
      <c r="L1614" s="411"/>
      <c r="M1614" s="411"/>
      <c r="N1614" s="411"/>
      <c r="O1614" s="411"/>
    </row>
    <row r="1615" spans="1:15" ht="15">
      <c r="A1615" s="415"/>
      <c r="B1615" s="186"/>
      <c r="C1615" s="416"/>
      <c r="D1615" s="412"/>
      <c r="E1615" s="412"/>
      <c r="F1615" s="412"/>
      <c r="G1615" s="413"/>
      <c r="H1615" s="411"/>
      <c r="I1615" s="411"/>
      <c r="J1615" s="411"/>
      <c r="K1615" s="411"/>
      <c r="L1615" s="411"/>
      <c r="M1615" s="411"/>
      <c r="N1615" s="411"/>
      <c r="O1615" s="411"/>
    </row>
    <row r="1616" spans="1:15" ht="15">
      <c r="A1616" s="415"/>
      <c r="B1616" s="186"/>
      <c r="C1616" s="416"/>
      <c r="D1616" s="412"/>
      <c r="E1616" s="412"/>
      <c r="F1616" s="412"/>
      <c r="G1616" s="413"/>
      <c r="H1616" s="411"/>
      <c r="I1616" s="411"/>
      <c r="J1616" s="411"/>
      <c r="K1616" s="411"/>
      <c r="L1616" s="411"/>
      <c r="M1616" s="411"/>
      <c r="N1616" s="411"/>
      <c r="O1616" s="411"/>
    </row>
    <row r="1617" spans="1:15" ht="15">
      <c r="A1617" s="415"/>
      <c r="B1617" s="186"/>
      <c r="C1617" s="416"/>
      <c r="D1617" s="412"/>
      <c r="E1617" s="412"/>
      <c r="F1617" s="412"/>
      <c r="G1617" s="413"/>
      <c r="H1617" s="411"/>
      <c r="I1617" s="411"/>
      <c r="J1617" s="411"/>
      <c r="K1617" s="411"/>
      <c r="L1617" s="411"/>
      <c r="M1617" s="411"/>
      <c r="N1617" s="411"/>
      <c r="O1617" s="411"/>
    </row>
    <row r="1618" spans="1:15" ht="15">
      <c r="A1618" s="415"/>
      <c r="B1618" s="186"/>
      <c r="C1618" s="416"/>
      <c r="D1618" s="412"/>
      <c r="E1618" s="412"/>
      <c r="F1618" s="412"/>
      <c r="G1618" s="413"/>
      <c r="H1618" s="411"/>
      <c r="I1618" s="411"/>
      <c r="J1618" s="411"/>
      <c r="K1618" s="411"/>
      <c r="L1618" s="411"/>
      <c r="M1618" s="411"/>
      <c r="N1618" s="411"/>
      <c r="O1618" s="411"/>
    </row>
    <row r="1619" spans="1:15" ht="15">
      <c r="A1619" s="415"/>
      <c r="B1619" s="186"/>
      <c r="C1619" s="416"/>
      <c r="D1619" s="412"/>
      <c r="E1619" s="412"/>
      <c r="F1619" s="412"/>
      <c r="G1619" s="413"/>
      <c r="H1619" s="411"/>
      <c r="I1619" s="411"/>
      <c r="J1619" s="411"/>
      <c r="K1619" s="411"/>
      <c r="L1619" s="411"/>
      <c r="M1619" s="411"/>
      <c r="N1619" s="411"/>
      <c r="O1619" s="411"/>
    </row>
    <row r="1620" spans="1:15" ht="15">
      <c r="A1620" s="415"/>
      <c r="B1620" s="186"/>
      <c r="C1620" s="416"/>
      <c r="D1620" s="412"/>
      <c r="E1620" s="412"/>
      <c r="F1620" s="412"/>
      <c r="G1620" s="413"/>
      <c r="H1620" s="411"/>
      <c r="I1620" s="411"/>
      <c r="J1620" s="411"/>
      <c r="K1620" s="411"/>
      <c r="L1620" s="411"/>
      <c r="M1620" s="411"/>
      <c r="N1620" s="411"/>
      <c r="O1620" s="411"/>
    </row>
    <row r="1621" spans="1:15" ht="15">
      <c r="A1621" s="415"/>
      <c r="B1621" s="186"/>
      <c r="C1621" s="416"/>
      <c r="D1621" s="412"/>
      <c r="E1621" s="412"/>
      <c r="F1621" s="412"/>
      <c r="G1621" s="413"/>
      <c r="H1621" s="411"/>
      <c r="I1621" s="411"/>
      <c r="J1621" s="411"/>
      <c r="K1621" s="411"/>
      <c r="L1621" s="411"/>
      <c r="M1621" s="411"/>
      <c r="N1621" s="411"/>
      <c r="O1621" s="411"/>
    </row>
    <row r="1622" spans="1:15" ht="15">
      <c r="A1622" s="415"/>
      <c r="B1622" s="186"/>
      <c r="C1622" s="416"/>
      <c r="D1622" s="412"/>
      <c r="E1622" s="412"/>
      <c r="F1622" s="412"/>
      <c r="G1622" s="413"/>
      <c r="H1622" s="411"/>
      <c r="I1622" s="411"/>
      <c r="J1622" s="411"/>
      <c r="K1622" s="411"/>
      <c r="L1622" s="411"/>
      <c r="M1622" s="411"/>
      <c r="N1622" s="411"/>
      <c r="O1622" s="411"/>
    </row>
    <row r="1623" spans="1:15" ht="15">
      <c r="A1623" s="415"/>
      <c r="B1623" s="186"/>
      <c r="C1623" s="416"/>
      <c r="D1623" s="412"/>
      <c r="E1623" s="412"/>
      <c r="F1623" s="412"/>
      <c r="G1623" s="413"/>
      <c r="H1623" s="411"/>
      <c r="I1623" s="411"/>
      <c r="J1623" s="411"/>
      <c r="K1623" s="411"/>
      <c r="L1623" s="411"/>
      <c r="M1623" s="411"/>
      <c r="N1623" s="411"/>
      <c r="O1623" s="411"/>
    </row>
    <row r="1624" spans="1:15" ht="15">
      <c r="A1624" s="415"/>
      <c r="B1624" s="186"/>
      <c r="C1624" s="416"/>
      <c r="D1624" s="412"/>
      <c r="E1624" s="412"/>
      <c r="F1624" s="412"/>
      <c r="G1624" s="413"/>
      <c r="H1624" s="411"/>
      <c r="I1624" s="411"/>
      <c r="J1624" s="411"/>
      <c r="K1624" s="411"/>
      <c r="L1624" s="411"/>
      <c r="M1624" s="411"/>
      <c r="N1624" s="411"/>
      <c r="O1624" s="411"/>
    </row>
    <row r="1625" spans="1:15" ht="15">
      <c r="A1625" s="415"/>
      <c r="B1625" s="186"/>
      <c r="C1625" s="416"/>
      <c r="D1625" s="412"/>
      <c r="E1625" s="412"/>
      <c r="F1625" s="412"/>
      <c r="G1625" s="413"/>
      <c r="H1625" s="411"/>
      <c r="I1625" s="411"/>
      <c r="J1625" s="411"/>
      <c r="K1625" s="411"/>
      <c r="L1625" s="411"/>
      <c r="M1625" s="411"/>
      <c r="N1625" s="411"/>
      <c r="O1625" s="411"/>
    </row>
    <row r="1626" spans="1:15" ht="15">
      <c r="A1626" s="415"/>
      <c r="B1626" s="186"/>
      <c r="C1626" s="416"/>
      <c r="D1626" s="412"/>
      <c r="E1626" s="412"/>
      <c r="F1626" s="412"/>
      <c r="G1626" s="413"/>
      <c r="H1626" s="411"/>
      <c r="I1626" s="411"/>
      <c r="J1626" s="411"/>
      <c r="K1626" s="411"/>
      <c r="L1626" s="411"/>
      <c r="M1626" s="411"/>
      <c r="N1626" s="411"/>
      <c r="O1626" s="411"/>
    </row>
    <row r="1627" spans="1:15" ht="15">
      <c r="A1627" s="415"/>
      <c r="B1627" s="186"/>
      <c r="C1627" s="416"/>
      <c r="D1627" s="412"/>
      <c r="E1627" s="412"/>
      <c r="F1627" s="412"/>
      <c r="G1627" s="413"/>
      <c r="H1627" s="411"/>
      <c r="I1627" s="411"/>
      <c r="J1627" s="411"/>
      <c r="K1627" s="411"/>
      <c r="L1627" s="411"/>
      <c r="M1627" s="411"/>
      <c r="N1627" s="411"/>
      <c r="O1627" s="411"/>
    </row>
    <row r="1628" spans="1:15" ht="15">
      <c r="A1628" s="415"/>
      <c r="B1628" s="186"/>
      <c r="C1628" s="416"/>
      <c r="D1628" s="412"/>
      <c r="E1628" s="412"/>
      <c r="F1628" s="412"/>
      <c r="G1628" s="413"/>
      <c r="H1628" s="411"/>
      <c r="I1628" s="411"/>
      <c r="J1628" s="411"/>
      <c r="K1628" s="411"/>
      <c r="L1628" s="411"/>
      <c r="M1628" s="411"/>
      <c r="N1628" s="411"/>
      <c r="O1628" s="411"/>
    </row>
    <row r="1629" spans="1:15" ht="15">
      <c r="A1629" s="415"/>
      <c r="B1629" s="186"/>
      <c r="C1629" s="416"/>
      <c r="D1629" s="412"/>
      <c r="E1629" s="412"/>
      <c r="F1629" s="412"/>
      <c r="G1629" s="413"/>
      <c r="H1629" s="411"/>
      <c r="I1629" s="411"/>
      <c r="J1629" s="411"/>
      <c r="K1629" s="411"/>
      <c r="L1629" s="411"/>
      <c r="M1629" s="411"/>
      <c r="N1629" s="411"/>
      <c r="O1629" s="411"/>
    </row>
    <row r="1630" spans="1:15" ht="15">
      <c r="A1630" s="415"/>
      <c r="B1630" s="186"/>
      <c r="C1630" s="416"/>
      <c r="D1630" s="412"/>
      <c r="E1630" s="412"/>
      <c r="F1630" s="412"/>
      <c r="G1630" s="413"/>
      <c r="H1630" s="411"/>
      <c r="I1630" s="411"/>
      <c r="J1630" s="411"/>
      <c r="K1630" s="411"/>
      <c r="L1630" s="411"/>
      <c r="M1630" s="411"/>
      <c r="N1630" s="411"/>
      <c r="O1630" s="411"/>
    </row>
    <row r="1631" spans="1:15" ht="15">
      <c r="A1631" s="415"/>
      <c r="B1631" s="186"/>
      <c r="C1631" s="416"/>
      <c r="D1631" s="412"/>
      <c r="E1631" s="412"/>
      <c r="F1631" s="412"/>
      <c r="G1631" s="413"/>
      <c r="H1631" s="411"/>
      <c r="I1631" s="411"/>
      <c r="J1631" s="411"/>
      <c r="K1631" s="411"/>
      <c r="L1631" s="411"/>
      <c r="M1631" s="411"/>
      <c r="N1631" s="411"/>
      <c r="O1631" s="411"/>
    </row>
    <row r="1632" spans="1:15" ht="15">
      <c r="A1632" s="415"/>
      <c r="B1632" s="186"/>
      <c r="C1632" s="416"/>
      <c r="D1632" s="412"/>
      <c r="E1632" s="412"/>
      <c r="F1632" s="412"/>
      <c r="G1632" s="413"/>
      <c r="H1632" s="411"/>
      <c r="I1632" s="411"/>
      <c r="J1632" s="411"/>
      <c r="K1632" s="411"/>
      <c r="L1632" s="411"/>
      <c r="M1632" s="411"/>
      <c r="N1632" s="411"/>
      <c r="O1632" s="411"/>
    </row>
    <row r="1633" spans="1:15" ht="15">
      <c r="A1633" s="415"/>
      <c r="B1633" s="186"/>
      <c r="C1633" s="416"/>
      <c r="D1633" s="412"/>
      <c r="E1633" s="412"/>
      <c r="F1633" s="412"/>
      <c r="G1633" s="413"/>
      <c r="H1633" s="411"/>
      <c r="I1633" s="411"/>
      <c r="J1633" s="411"/>
      <c r="K1633" s="411"/>
      <c r="L1633" s="411"/>
      <c r="M1633" s="411"/>
      <c r="N1633" s="411"/>
      <c r="O1633" s="411"/>
    </row>
    <row r="1634" spans="1:15" ht="15">
      <c r="A1634" s="415"/>
      <c r="B1634" s="186"/>
      <c r="C1634" s="416"/>
      <c r="D1634" s="412"/>
      <c r="E1634" s="412"/>
      <c r="F1634" s="412"/>
      <c r="G1634" s="413"/>
      <c r="H1634" s="411"/>
      <c r="I1634" s="411"/>
      <c r="J1634" s="411"/>
      <c r="K1634" s="411"/>
      <c r="L1634" s="411"/>
      <c r="M1634" s="411"/>
      <c r="N1634" s="411"/>
      <c r="O1634" s="411"/>
    </row>
    <row r="1635" spans="1:15" ht="15">
      <c r="A1635" s="415"/>
      <c r="B1635" s="186"/>
      <c r="C1635" s="416"/>
      <c r="D1635" s="412"/>
      <c r="E1635" s="412"/>
      <c r="F1635" s="412"/>
      <c r="G1635" s="413"/>
      <c r="H1635" s="411"/>
      <c r="I1635" s="411"/>
      <c r="J1635" s="411"/>
      <c r="K1635" s="411"/>
      <c r="L1635" s="411"/>
      <c r="M1635" s="411"/>
      <c r="N1635" s="411"/>
      <c r="O1635" s="411"/>
    </row>
    <row r="1636" spans="1:15" ht="15">
      <c r="A1636" s="415"/>
      <c r="B1636" s="186"/>
      <c r="C1636" s="416"/>
      <c r="D1636" s="412"/>
      <c r="E1636" s="412"/>
      <c r="F1636" s="412"/>
      <c r="G1636" s="413"/>
      <c r="H1636" s="411"/>
      <c r="I1636" s="411"/>
      <c r="J1636" s="411"/>
      <c r="K1636" s="411"/>
      <c r="L1636" s="411"/>
      <c r="M1636" s="411"/>
      <c r="N1636" s="411"/>
      <c r="O1636" s="411"/>
    </row>
    <row r="1637" spans="1:15" ht="15">
      <c r="A1637" s="415"/>
      <c r="B1637" s="186"/>
      <c r="C1637" s="416"/>
      <c r="D1637" s="412"/>
      <c r="E1637" s="412"/>
      <c r="F1637" s="412"/>
      <c r="G1637" s="413"/>
      <c r="H1637" s="411"/>
      <c r="I1637" s="411"/>
      <c r="J1637" s="411"/>
      <c r="K1637" s="411"/>
      <c r="L1637" s="411"/>
      <c r="M1637" s="411"/>
      <c r="N1637" s="411"/>
      <c r="O1637" s="411"/>
    </row>
    <row r="1638" spans="1:15" ht="15">
      <c r="A1638" s="415"/>
      <c r="B1638" s="186"/>
      <c r="C1638" s="416"/>
      <c r="D1638" s="412"/>
      <c r="E1638" s="412"/>
      <c r="F1638" s="412"/>
      <c r="G1638" s="413"/>
      <c r="H1638" s="411"/>
      <c r="I1638" s="411"/>
      <c r="J1638" s="411"/>
      <c r="K1638" s="411"/>
      <c r="L1638" s="411"/>
      <c r="M1638" s="411"/>
      <c r="N1638" s="411"/>
      <c r="O1638" s="411"/>
    </row>
    <row r="1639" spans="1:15" ht="15">
      <c r="A1639" s="415"/>
      <c r="B1639" s="186"/>
      <c r="C1639" s="416"/>
      <c r="D1639" s="412"/>
      <c r="E1639" s="412"/>
      <c r="F1639" s="412"/>
      <c r="G1639" s="413"/>
      <c r="H1639" s="411"/>
      <c r="I1639" s="411"/>
      <c r="J1639" s="411"/>
      <c r="K1639" s="411"/>
      <c r="L1639" s="411"/>
      <c r="M1639" s="411"/>
      <c r="N1639" s="411"/>
      <c r="O1639" s="411"/>
    </row>
    <row r="1640" spans="1:15" ht="15">
      <c r="A1640" s="415"/>
      <c r="B1640" s="186"/>
      <c r="C1640" s="416"/>
      <c r="D1640" s="412"/>
      <c r="E1640" s="412"/>
      <c r="F1640" s="412"/>
      <c r="G1640" s="413"/>
      <c r="H1640" s="411"/>
      <c r="I1640" s="411"/>
      <c r="J1640" s="411"/>
      <c r="K1640" s="411"/>
      <c r="L1640" s="411"/>
      <c r="M1640" s="411"/>
      <c r="N1640" s="411"/>
      <c r="O1640" s="411"/>
    </row>
    <row r="1641" spans="1:15" ht="15">
      <c r="A1641" s="415"/>
      <c r="B1641" s="186"/>
      <c r="C1641" s="416"/>
      <c r="D1641" s="412"/>
      <c r="E1641" s="412"/>
      <c r="F1641" s="412"/>
      <c r="G1641" s="413"/>
      <c r="H1641" s="411"/>
      <c r="I1641" s="411"/>
      <c r="J1641" s="411"/>
      <c r="K1641" s="411"/>
      <c r="L1641" s="411"/>
      <c r="M1641" s="411"/>
      <c r="N1641" s="411"/>
      <c r="O1641" s="411"/>
    </row>
    <row r="1642" spans="1:15" ht="15">
      <c r="A1642" s="415"/>
      <c r="B1642" s="186"/>
      <c r="C1642" s="416"/>
      <c r="D1642" s="412"/>
      <c r="E1642" s="412"/>
      <c r="F1642" s="412"/>
      <c r="G1642" s="413"/>
      <c r="H1642" s="411"/>
      <c r="I1642" s="411"/>
      <c r="J1642" s="411"/>
      <c r="K1642" s="411"/>
      <c r="L1642" s="411"/>
      <c r="M1642" s="411"/>
      <c r="N1642" s="411"/>
      <c r="O1642" s="411"/>
    </row>
    <row r="1643" spans="1:15" ht="15">
      <c r="A1643" s="415"/>
      <c r="B1643" s="186"/>
      <c r="C1643" s="416"/>
      <c r="D1643" s="412"/>
      <c r="E1643" s="412"/>
      <c r="F1643" s="412"/>
      <c r="G1643" s="413"/>
      <c r="H1643" s="411"/>
      <c r="I1643" s="411"/>
      <c r="J1643" s="411"/>
      <c r="K1643" s="411"/>
      <c r="L1643" s="411"/>
      <c r="M1643" s="411"/>
      <c r="N1643" s="411"/>
      <c r="O1643" s="411"/>
    </row>
    <row r="1644" spans="1:15" ht="15">
      <c r="A1644" s="415"/>
      <c r="B1644" s="186"/>
      <c r="C1644" s="416"/>
      <c r="D1644" s="412"/>
      <c r="E1644" s="412"/>
      <c r="F1644" s="412"/>
      <c r="G1644" s="413"/>
      <c r="H1644" s="411"/>
      <c r="I1644" s="411"/>
      <c r="J1644" s="411"/>
      <c r="K1644" s="411"/>
      <c r="L1644" s="411"/>
      <c r="M1644" s="411"/>
      <c r="N1644" s="411"/>
      <c r="O1644" s="411"/>
    </row>
    <row r="1645" spans="1:15" ht="15">
      <c r="A1645" s="415"/>
      <c r="B1645" s="186"/>
      <c r="C1645" s="416"/>
      <c r="D1645" s="412"/>
      <c r="E1645" s="412"/>
      <c r="F1645" s="412"/>
      <c r="G1645" s="413"/>
      <c r="H1645" s="411"/>
      <c r="I1645" s="411"/>
      <c r="J1645" s="411"/>
      <c r="K1645" s="411"/>
      <c r="L1645" s="411"/>
      <c r="M1645" s="411"/>
      <c r="N1645" s="411"/>
      <c r="O1645" s="411"/>
    </row>
    <row r="1646" spans="1:15" ht="15">
      <c r="A1646" s="415"/>
      <c r="B1646" s="186"/>
      <c r="C1646" s="416"/>
      <c r="D1646" s="412"/>
      <c r="E1646" s="412"/>
      <c r="F1646" s="412"/>
      <c r="G1646" s="413"/>
      <c r="H1646" s="411"/>
      <c r="I1646" s="411"/>
      <c r="J1646" s="411"/>
      <c r="K1646" s="411"/>
      <c r="L1646" s="411"/>
      <c r="M1646" s="411"/>
      <c r="N1646" s="411"/>
      <c r="O1646" s="411"/>
    </row>
    <row r="1647" spans="1:15" ht="15">
      <c r="A1647" s="414"/>
      <c r="B1647" s="186"/>
      <c r="C1647" s="416"/>
      <c r="D1647" s="412"/>
      <c r="E1647" s="412"/>
      <c r="F1647" s="412"/>
      <c r="G1647" s="413"/>
      <c r="H1647" s="411"/>
      <c r="I1647" s="411"/>
      <c r="J1647" s="411"/>
      <c r="K1647" s="411"/>
      <c r="L1647" s="411"/>
      <c r="M1647" s="411"/>
      <c r="N1647" s="411"/>
      <c r="O1647" s="411"/>
    </row>
    <row r="1648" spans="1:15" ht="15">
      <c r="A1648" s="415"/>
      <c r="B1648" s="186"/>
      <c r="C1648" s="416"/>
      <c r="D1648" s="412"/>
      <c r="E1648" s="412"/>
      <c r="F1648" s="412"/>
      <c r="G1648" s="413"/>
      <c r="H1648" s="411"/>
      <c r="I1648" s="411"/>
      <c r="J1648" s="411"/>
      <c r="K1648" s="411"/>
      <c r="L1648" s="411"/>
      <c r="M1648" s="411"/>
      <c r="N1648" s="411"/>
      <c r="O1648" s="411"/>
    </row>
    <row r="1649" spans="1:15" ht="15">
      <c r="A1649" s="415"/>
      <c r="B1649" s="186"/>
      <c r="C1649" s="416"/>
      <c r="D1649" s="412"/>
      <c r="E1649" s="412"/>
      <c r="F1649" s="412"/>
      <c r="G1649" s="413"/>
      <c r="H1649" s="411"/>
      <c r="I1649" s="411"/>
      <c r="J1649" s="411"/>
      <c r="K1649" s="411"/>
      <c r="L1649" s="411"/>
      <c r="M1649" s="411"/>
      <c r="N1649" s="411"/>
      <c r="O1649" s="411"/>
    </row>
    <row r="1650" spans="1:15" ht="15">
      <c r="A1650" s="415"/>
      <c r="B1650" s="186"/>
      <c r="C1650" s="416"/>
      <c r="D1650" s="412"/>
      <c r="E1650" s="412"/>
      <c r="F1650" s="412"/>
      <c r="G1650" s="413"/>
      <c r="H1650" s="411"/>
      <c r="I1650" s="411"/>
      <c r="J1650" s="411"/>
      <c r="K1650" s="411"/>
      <c r="L1650" s="411"/>
      <c r="M1650" s="411"/>
      <c r="N1650" s="411"/>
      <c r="O1650" s="411"/>
    </row>
    <row r="1651" spans="1:15" ht="15">
      <c r="A1651" s="415"/>
      <c r="B1651" s="186"/>
      <c r="C1651" s="416"/>
      <c r="D1651" s="412"/>
      <c r="E1651" s="412"/>
      <c r="F1651" s="412"/>
      <c r="G1651" s="413"/>
      <c r="H1651" s="411"/>
      <c r="I1651" s="411"/>
      <c r="J1651" s="411"/>
      <c r="K1651" s="411"/>
      <c r="L1651" s="411"/>
      <c r="M1651" s="411"/>
      <c r="N1651" s="411"/>
      <c r="O1651" s="411"/>
    </row>
    <row r="1652" spans="1:15" ht="15">
      <c r="A1652" s="415"/>
      <c r="B1652" s="186"/>
      <c r="C1652" s="416"/>
      <c r="D1652" s="412"/>
      <c r="E1652" s="412"/>
      <c r="F1652" s="412"/>
      <c r="G1652" s="413"/>
      <c r="H1652" s="411"/>
      <c r="I1652" s="411"/>
      <c r="J1652" s="411"/>
      <c r="K1652" s="411"/>
      <c r="L1652" s="411"/>
      <c r="M1652" s="411"/>
      <c r="N1652" s="411"/>
      <c r="O1652" s="411"/>
    </row>
    <row r="1653" spans="1:15" ht="15">
      <c r="A1653" s="415"/>
      <c r="B1653" s="186"/>
      <c r="C1653" s="416"/>
      <c r="D1653" s="412"/>
      <c r="E1653" s="412"/>
      <c r="F1653" s="412"/>
      <c r="G1653" s="413"/>
      <c r="H1653" s="411"/>
      <c r="I1653" s="411"/>
      <c r="J1653" s="411"/>
      <c r="K1653" s="411"/>
      <c r="L1653" s="411"/>
      <c r="M1653" s="411"/>
      <c r="N1653" s="411"/>
      <c r="O1653" s="411"/>
    </row>
    <row r="1654" spans="1:15" ht="15">
      <c r="A1654" s="415"/>
      <c r="B1654" s="186"/>
      <c r="C1654" s="416"/>
      <c r="D1654" s="412"/>
      <c r="E1654" s="412"/>
      <c r="F1654" s="412"/>
      <c r="G1654" s="413"/>
      <c r="H1654" s="411"/>
      <c r="I1654" s="411"/>
      <c r="J1654" s="411"/>
      <c r="K1654" s="411"/>
      <c r="L1654" s="411"/>
      <c r="M1654" s="411"/>
      <c r="N1654" s="411"/>
      <c r="O1654" s="411"/>
    </row>
    <row r="1655" spans="1:15" ht="15">
      <c r="A1655" s="415"/>
      <c r="B1655" s="186"/>
      <c r="C1655" s="416"/>
      <c r="D1655" s="412"/>
      <c r="E1655" s="412"/>
      <c r="F1655" s="412"/>
      <c r="G1655" s="413"/>
      <c r="H1655" s="411"/>
      <c r="I1655" s="411"/>
      <c r="J1655" s="411"/>
      <c r="K1655" s="411"/>
      <c r="L1655" s="411"/>
      <c r="M1655" s="411"/>
      <c r="N1655" s="411"/>
      <c r="O1655" s="411"/>
    </row>
    <row r="1656" spans="1:15" ht="15">
      <c r="A1656" s="415"/>
      <c r="B1656" s="186"/>
      <c r="C1656" s="416"/>
      <c r="D1656" s="412"/>
      <c r="E1656" s="412"/>
      <c r="F1656" s="412"/>
      <c r="G1656" s="413"/>
      <c r="H1656" s="411"/>
      <c r="I1656" s="411"/>
      <c r="J1656" s="411"/>
      <c r="K1656" s="411"/>
      <c r="L1656" s="411"/>
      <c r="M1656" s="411"/>
      <c r="N1656" s="411"/>
      <c r="O1656" s="411"/>
    </row>
    <row r="1657" spans="1:15" ht="15">
      <c r="A1657" s="415"/>
      <c r="B1657" s="186"/>
      <c r="C1657" s="416"/>
      <c r="D1657" s="412"/>
      <c r="E1657" s="412"/>
      <c r="F1657" s="412"/>
      <c r="G1657" s="413"/>
      <c r="H1657" s="411"/>
      <c r="I1657" s="411"/>
      <c r="J1657" s="411"/>
      <c r="K1657" s="411"/>
      <c r="L1657" s="411"/>
      <c r="M1657" s="411"/>
      <c r="N1657" s="411"/>
      <c r="O1657" s="411"/>
    </row>
    <row r="1658" spans="1:15" ht="15">
      <c r="A1658" s="282"/>
      <c r="B1658" s="186"/>
      <c r="C1658" s="45"/>
      <c r="D1658" s="177"/>
      <c r="E1658" s="177"/>
      <c r="F1658" s="177"/>
      <c r="G1658" s="46"/>
      <c r="H1658" s="47"/>
      <c r="I1658" s="47"/>
      <c r="J1658" s="47"/>
      <c r="K1658" s="47"/>
      <c r="L1658" s="47"/>
      <c r="M1658" s="47"/>
      <c r="N1658" s="47"/>
      <c r="O1658" s="47"/>
    </row>
    <row r="1659" spans="1:15" ht="15">
      <c r="A1659" s="282"/>
      <c r="B1659" s="186"/>
      <c r="C1659" s="45"/>
      <c r="D1659" s="177"/>
      <c r="E1659" s="177"/>
      <c r="F1659" s="177"/>
      <c r="G1659" s="177"/>
      <c r="H1659" s="177"/>
      <c r="I1659" s="177"/>
      <c r="J1659" s="177"/>
      <c r="K1659" s="177"/>
      <c r="L1659" s="177"/>
      <c r="M1659" s="177"/>
      <c r="N1659" s="177"/>
      <c r="O1659" s="177"/>
    </row>
    <row r="1660" spans="1:15" ht="15">
      <c r="A1660" s="282"/>
      <c r="B1660" s="186"/>
      <c r="C1660" s="45"/>
      <c r="D1660" s="177"/>
      <c r="E1660" s="177"/>
      <c r="F1660" s="177"/>
      <c r="G1660" s="46"/>
      <c r="H1660" s="47"/>
      <c r="I1660" s="47"/>
      <c r="J1660" s="47"/>
      <c r="K1660" s="47"/>
      <c r="L1660" s="47"/>
      <c r="M1660" s="47"/>
      <c r="N1660" s="47"/>
      <c r="O1660" s="47"/>
    </row>
    <row r="1661" spans="1:15" ht="15">
      <c r="A1661" s="282"/>
      <c r="B1661" s="186"/>
      <c r="C1661" s="45"/>
      <c r="D1661" s="177"/>
      <c r="E1661" s="177"/>
      <c r="F1661" s="177"/>
      <c r="G1661" s="177"/>
      <c r="H1661" s="177"/>
      <c r="I1661" s="177"/>
      <c r="J1661" s="177"/>
      <c r="K1661" s="177"/>
      <c r="L1661" s="177"/>
      <c r="M1661" s="177"/>
      <c r="N1661" s="177"/>
      <c r="O1661" s="177"/>
    </row>
    <row r="1662" spans="1:15" ht="15">
      <c r="A1662" s="415"/>
      <c r="B1662" s="186"/>
      <c r="C1662" s="416"/>
      <c r="D1662" s="412"/>
      <c r="E1662" s="412"/>
      <c r="F1662" s="412"/>
      <c r="G1662" s="413"/>
      <c r="H1662" s="412"/>
      <c r="I1662" s="412"/>
      <c r="J1662" s="412"/>
      <c r="K1662" s="412"/>
      <c r="L1662" s="412"/>
      <c r="M1662" s="412"/>
      <c r="N1662" s="412"/>
      <c r="O1662" s="412"/>
    </row>
    <row r="1663" spans="1:15" ht="15">
      <c r="A1663" s="415"/>
      <c r="B1663" s="186"/>
      <c r="C1663" s="416"/>
      <c r="D1663" s="412"/>
      <c r="E1663" s="412"/>
      <c r="F1663" s="412"/>
      <c r="G1663" s="413"/>
      <c r="H1663" s="412"/>
      <c r="I1663" s="412"/>
      <c r="J1663" s="412"/>
      <c r="K1663" s="412"/>
      <c r="L1663" s="412"/>
      <c r="M1663" s="412"/>
      <c r="N1663" s="412"/>
      <c r="O1663" s="412"/>
    </row>
    <row r="1664" spans="1:15" ht="15">
      <c r="A1664" s="415"/>
      <c r="B1664" s="186"/>
      <c r="C1664" s="416"/>
      <c r="D1664" s="412"/>
      <c r="E1664" s="412"/>
      <c r="F1664" s="412"/>
      <c r="G1664" s="413"/>
      <c r="H1664" s="412"/>
      <c r="I1664" s="412"/>
      <c r="J1664" s="412"/>
      <c r="K1664" s="412"/>
      <c r="L1664" s="412"/>
      <c r="M1664" s="412"/>
      <c r="N1664" s="412"/>
      <c r="O1664" s="412"/>
    </row>
    <row r="1665" spans="1:15" ht="15">
      <c r="A1665" s="282"/>
      <c r="B1665" s="186"/>
      <c r="C1665" s="45"/>
      <c r="D1665" s="177"/>
      <c r="E1665" s="177"/>
      <c r="F1665" s="177"/>
      <c r="G1665" s="46"/>
      <c r="H1665" s="47"/>
      <c r="I1665" s="47"/>
      <c r="J1665" s="47"/>
      <c r="K1665" s="47"/>
      <c r="L1665" s="47"/>
      <c r="M1665" s="47"/>
      <c r="N1665" s="47"/>
      <c r="O1665" s="47"/>
    </row>
    <row r="1666" spans="1:15" ht="15">
      <c r="A1666" s="282"/>
      <c r="B1666" s="186"/>
      <c r="C1666" s="45"/>
      <c r="D1666" s="177"/>
      <c r="E1666" s="177"/>
      <c r="F1666" s="177"/>
      <c r="G1666" s="177"/>
      <c r="H1666" s="177"/>
      <c r="I1666" s="177"/>
      <c r="J1666" s="177"/>
      <c r="K1666" s="177"/>
      <c r="L1666" s="177"/>
      <c r="M1666" s="177"/>
      <c r="N1666" s="177"/>
      <c r="O1666" s="177"/>
    </row>
    <row r="1667" spans="1:15" ht="15">
      <c r="A1667" s="282"/>
      <c r="B1667" s="186"/>
      <c r="C1667" s="45"/>
      <c r="D1667" s="177"/>
      <c r="E1667" s="177"/>
      <c r="F1667" s="177"/>
      <c r="G1667" s="177"/>
      <c r="H1667" s="177"/>
      <c r="I1667" s="177"/>
      <c r="J1667" s="177"/>
      <c r="K1667" s="177"/>
      <c r="L1667" s="177"/>
      <c r="M1667" s="177"/>
      <c r="N1667" s="177"/>
      <c r="O1667" s="177"/>
    </row>
    <row r="1668" spans="1:15" ht="15">
      <c r="A1668" s="282"/>
      <c r="B1668" s="186"/>
      <c r="C1668" s="45"/>
      <c r="D1668" s="177"/>
      <c r="E1668" s="177"/>
      <c r="F1668" s="177"/>
      <c r="G1668" s="177"/>
      <c r="H1668" s="177"/>
      <c r="I1668" s="177"/>
      <c r="J1668" s="177"/>
      <c r="K1668" s="177"/>
      <c r="L1668" s="177"/>
      <c r="M1668" s="177"/>
      <c r="N1668" s="177"/>
      <c r="O1668" s="177"/>
    </row>
    <row r="1669" spans="1:15" ht="15">
      <c r="A1669" s="282"/>
      <c r="B1669" s="186"/>
      <c r="C1669" s="362"/>
      <c r="D1669" s="47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</row>
    <row r="1670" spans="1:15" ht="15">
      <c r="A1670" s="282"/>
      <c r="B1670" s="186"/>
      <c r="C1670" s="46"/>
      <c r="D1670" s="47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</row>
    <row r="1671" spans="1:15" ht="15">
      <c r="A1671" s="361"/>
      <c r="B1671" s="186"/>
      <c r="C1671" s="363"/>
      <c r="D1671" s="364"/>
      <c r="E1671" s="364"/>
      <c r="F1671" s="364"/>
      <c r="G1671" s="364"/>
      <c r="H1671" s="364"/>
      <c r="I1671" s="364"/>
      <c r="J1671" s="364"/>
      <c r="K1671" s="364"/>
      <c r="L1671" s="364"/>
      <c r="M1671" s="364"/>
      <c r="N1671" s="364"/>
      <c r="O1671" s="364"/>
    </row>
    <row r="1672" spans="1:15" ht="15">
      <c r="A1672" s="361"/>
      <c r="B1672" s="309"/>
      <c r="C1672" s="363"/>
      <c r="D1672" s="364"/>
      <c r="E1672" s="364"/>
      <c r="F1672" s="364"/>
      <c r="G1672" s="364"/>
      <c r="H1672" s="364"/>
      <c r="I1672" s="364"/>
      <c r="J1672" s="364"/>
      <c r="K1672" s="364"/>
      <c r="L1672" s="364"/>
      <c r="M1672" s="364"/>
      <c r="N1672" s="364"/>
      <c r="O1672" s="364"/>
    </row>
    <row r="1673" spans="1:15" ht="15">
      <c r="A1673" s="415"/>
      <c r="B1673" s="186"/>
      <c r="C1673" s="416"/>
      <c r="D1673" s="412"/>
      <c r="E1673" s="412"/>
      <c r="F1673" s="412"/>
      <c r="G1673" s="413"/>
      <c r="H1673" s="412"/>
      <c r="I1673" s="412"/>
      <c r="J1673" s="412"/>
      <c r="K1673" s="412"/>
      <c r="L1673" s="412"/>
      <c r="M1673" s="412"/>
      <c r="N1673" s="412"/>
      <c r="O1673" s="412"/>
    </row>
    <row r="1674" spans="1:15" ht="15">
      <c r="A1674" s="415"/>
      <c r="B1674" s="186"/>
      <c r="C1674" s="416"/>
      <c r="D1674" s="412"/>
      <c r="E1674" s="412"/>
      <c r="F1674" s="412"/>
      <c r="G1674" s="413"/>
      <c r="H1674" s="412"/>
      <c r="I1674" s="412"/>
      <c r="J1674" s="412"/>
      <c r="K1674" s="412"/>
      <c r="L1674" s="412"/>
      <c r="M1674" s="412"/>
      <c r="N1674" s="412"/>
      <c r="O1674" s="412"/>
    </row>
    <row r="1675" spans="1:15" ht="15">
      <c r="A1675" s="415"/>
      <c r="B1675" s="186"/>
      <c r="C1675" s="416"/>
      <c r="D1675" s="412"/>
      <c r="E1675" s="412"/>
      <c r="F1675" s="412"/>
      <c r="G1675" s="413"/>
      <c r="H1675" s="412"/>
      <c r="I1675" s="412"/>
      <c r="J1675" s="412"/>
      <c r="K1675" s="412"/>
      <c r="L1675" s="412"/>
      <c r="M1675" s="412"/>
      <c r="N1675" s="412"/>
      <c r="O1675" s="412"/>
    </row>
    <row r="1676" spans="1:15" ht="15">
      <c r="A1676" s="415"/>
      <c r="B1676" s="186"/>
      <c r="C1676" s="416"/>
      <c r="D1676" s="412"/>
      <c r="E1676" s="412"/>
      <c r="F1676" s="412"/>
      <c r="G1676" s="413"/>
      <c r="H1676" s="412"/>
      <c r="I1676" s="412"/>
      <c r="J1676" s="412"/>
      <c r="K1676" s="412"/>
      <c r="L1676" s="412"/>
      <c r="M1676" s="412"/>
      <c r="N1676" s="412"/>
      <c r="O1676" s="412"/>
    </row>
    <row r="1677" spans="1:15" ht="15">
      <c r="A1677" s="415"/>
      <c r="B1677" s="186"/>
      <c r="C1677" s="416"/>
      <c r="D1677" s="412"/>
      <c r="E1677" s="412"/>
      <c r="F1677" s="412"/>
      <c r="G1677" s="413"/>
      <c r="H1677" s="412"/>
      <c r="I1677" s="412"/>
      <c r="J1677" s="412"/>
      <c r="K1677" s="412"/>
      <c r="L1677" s="412"/>
      <c r="M1677" s="412"/>
      <c r="N1677" s="412"/>
      <c r="O1677" s="412"/>
    </row>
    <row r="1678" spans="1:15" ht="15">
      <c r="A1678" s="415"/>
      <c r="B1678" s="186"/>
      <c r="C1678" s="416"/>
      <c r="D1678" s="412"/>
      <c r="E1678" s="412"/>
      <c r="F1678" s="412"/>
      <c r="G1678" s="413"/>
      <c r="H1678" s="412"/>
      <c r="I1678" s="412"/>
      <c r="J1678" s="412"/>
      <c r="K1678" s="412"/>
      <c r="L1678" s="412"/>
      <c r="M1678" s="412"/>
      <c r="N1678" s="412"/>
      <c r="O1678" s="412"/>
    </row>
    <row r="1679" spans="1:15" ht="15">
      <c r="A1679" s="415"/>
      <c r="B1679" s="186"/>
      <c r="C1679" s="416"/>
      <c r="D1679" s="412"/>
      <c r="E1679" s="412"/>
      <c r="F1679" s="412"/>
      <c r="G1679" s="413"/>
      <c r="H1679" s="411"/>
      <c r="I1679" s="411"/>
      <c r="J1679" s="411"/>
      <c r="K1679" s="411"/>
      <c r="L1679" s="411"/>
      <c r="M1679" s="411"/>
      <c r="N1679" s="411"/>
      <c r="O1679" s="411"/>
    </row>
    <row r="1680" spans="1:15" ht="15">
      <c r="A1680" s="415"/>
      <c r="B1680" s="186"/>
      <c r="C1680" s="416"/>
      <c r="D1680" s="412"/>
      <c r="E1680" s="412"/>
      <c r="F1680" s="412"/>
      <c r="G1680" s="413"/>
      <c r="H1680" s="411"/>
      <c r="I1680" s="411"/>
      <c r="J1680" s="411"/>
      <c r="K1680" s="411"/>
      <c r="L1680" s="411"/>
      <c r="M1680" s="411"/>
      <c r="N1680" s="411"/>
      <c r="O1680" s="411"/>
    </row>
    <row r="1681" spans="1:15" ht="15">
      <c r="A1681" s="415"/>
      <c r="B1681" s="186"/>
      <c r="C1681" s="416"/>
      <c r="D1681" s="412"/>
      <c r="E1681" s="412"/>
      <c r="F1681" s="412"/>
      <c r="G1681" s="413"/>
      <c r="H1681" s="411"/>
      <c r="I1681" s="411"/>
      <c r="J1681" s="411"/>
      <c r="K1681" s="411"/>
      <c r="L1681" s="411"/>
      <c r="M1681" s="411"/>
      <c r="N1681" s="411"/>
      <c r="O1681" s="411"/>
    </row>
    <row r="1682" spans="1:15" ht="15">
      <c r="A1682" s="415"/>
      <c r="B1682" s="186"/>
      <c r="C1682" s="416"/>
      <c r="D1682" s="412"/>
      <c r="E1682" s="412"/>
      <c r="F1682" s="412"/>
      <c r="G1682" s="413"/>
      <c r="H1682" s="411"/>
      <c r="I1682" s="411"/>
      <c r="J1682" s="411"/>
      <c r="K1682" s="411"/>
      <c r="L1682" s="411"/>
      <c r="M1682" s="411"/>
      <c r="N1682" s="411"/>
      <c r="O1682" s="411"/>
    </row>
    <row r="1683" spans="1:15" ht="15">
      <c r="A1683" s="415"/>
      <c r="B1683" s="186"/>
      <c r="C1683" s="416"/>
      <c r="D1683" s="412"/>
      <c r="E1683" s="412"/>
      <c r="F1683" s="412"/>
      <c r="G1683" s="413"/>
      <c r="H1683" s="411"/>
      <c r="I1683" s="411"/>
      <c r="J1683" s="411"/>
      <c r="K1683" s="411"/>
      <c r="L1683" s="411"/>
      <c r="M1683" s="411"/>
      <c r="N1683" s="411"/>
      <c r="O1683" s="411"/>
    </row>
    <row r="1684" spans="1:15" ht="15">
      <c r="A1684" s="415"/>
      <c r="B1684" s="186"/>
      <c r="C1684" s="416"/>
      <c r="D1684" s="412"/>
      <c r="E1684" s="412"/>
      <c r="F1684" s="412"/>
      <c r="G1684" s="413"/>
      <c r="H1684" s="411"/>
      <c r="I1684" s="411"/>
      <c r="J1684" s="411"/>
      <c r="K1684" s="411"/>
      <c r="L1684" s="411"/>
      <c r="M1684" s="411"/>
      <c r="N1684" s="411"/>
      <c r="O1684" s="411"/>
    </row>
    <row r="1685" spans="1:15" ht="15">
      <c r="A1685" s="415"/>
      <c r="B1685" s="186"/>
      <c r="C1685" s="416"/>
      <c r="D1685" s="412"/>
      <c r="E1685" s="412"/>
      <c r="F1685" s="412"/>
      <c r="G1685" s="413"/>
      <c r="H1685" s="411"/>
      <c r="I1685" s="411"/>
      <c r="J1685" s="411"/>
      <c r="K1685" s="411"/>
      <c r="L1685" s="411"/>
      <c r="M1685" s="411"/>
      <c r="N1685" s="411"/>
      <c r="O1685" s="411"/>
    </row>
    <row r="1686" spans="1:15" ht="15">
      <c r="A1686" s="415"/>
      <c r="B1686" s="186"/>
      <c r="C1686" s="416"/>
      <c r="D1686" s="412"/>
      <c r="E1686" s="412"/>
      <c r="F1686" s="412"/>
      <c r="G1686" s="413"/>
      <c r="H1686" s="411"/>
      <c r="I1686" s="411"/>
      <c r="J1686" s="411"/>
      <c r="K1686" s="411"/>
      <c r="L1686" s="411"/>
      <c r="M1686" s="411"/>
      <c r="N1686" s="411"/>
      <c r="O1686" s="411"/>
    </row>
    <row r="1687" spans="1:15" ht="15">
      <c r="A1687" s="415"/>
      <c r="B1687" s="186"/>
      <c r="C1687" s="416"/>
      <c r="D1687" s="412"/>
      <c r="E1687" s="412"/>
      <c r="F1687" s="412"/>
      <c r="G1687" s="413"/>
      <c r="H1687" s="411"/>
      <c r="I1687" s="411"/>
      <c r="J1687" s="411"/>
      <c r="K1687" s="411"/>
      <c r="L1687" s="411"/>
      <c r="M1687" s="411"/>
      <c r="N1687" s="411"/>
      <c r="O1687" s="411"/>
    </row>
    <row r="1688" spans="1:15" ht="15">
      <c r="A1688" s="415"/>
      <c r="B1688" s="186"/>
      <c r="C1688" s="416"/>
      <c r="D1688" s="412"/>
      <c r="E1688" s="412"/>
      <c r="F1688" s="412"/>
      <c r="G1688" s="413"/>
      <c r="H1688" s="411"/>
      <c r="I1688" s="411"/>
      <c r="J1688" s="411"/>
      <c r="K1688" s="411"/>
      <c r="L1688" s="411"/>
      <c r="M1688" s="411"/>
      <c r="N1688" s="411"/>
      <c r="O1688" s="411"/>
    </row>
    <row r="1689" spans="1:15" ht="15">
      <c r="A1689" s="415"/>
      <c r="B1689" s="186"/>
      <c r="C1689" s="416"/>
      <c r="D1689" s="412"/>
      <c r="E1689" s="412"/>
      <c r="F1689" s="412"/>
      <c r="G1689" s="413"/>
      <c r="H1689" s="411"/>
      <c r="I1689" s="411"/>
      <c r="J1689" s="411"/>
      <c r="K1689" s="411"/>
      <c r="L1689" s="411"/>
      <c r="M1689" s="411"/>
      <c r="N1689" s="411"/>
      <c r="O1689" s="411"/>
    </row>
    <row r="1690" spans="1:15" ht="15">
      <c r="A1690" s="415"/>
      <c r="B1690" s="186"/>
      <c r="C1690" s="416"/>
      <c r="D1690" s="412"/>
      <c r="E1690" s="412"/>
      <c r="F1690" s="412"/>
      <c r="G1690" s="413"/>
      <c r="H1690" s="411"/>
      <c r="I1690" s="411"/>
      <c r="J1690" s="411"/>
      <c r="K1690" s="411"/>
      <c r="L1690" s="411"/>
      <c r="M1690" s="411"/>
      <c r="N1690" s="411"/>
      <c r="O1690" s="411"/>
    </row>
    <row r="1691" spans="1:15" ht="15">
      <c r="A1691" s="415"/>
      <c r="B1691" s="186"/>
      <c r="C1691" s="416"/>
      <c r="D1691" s="412"/>
      <c r="E1691" s="412"/>
      <c r="F1691" s="412"/>
      <c r="G1691" s="413"/>
      <c r="H1691" s="411"/>
      <c r="I1691" s="411"/>
      <c r="J1691" s="411"/>
      <c r="K1691" s="411"/>
      <c r="L1691" s="411"/>
      <c r="M1691" s="411"/>
      <c r="N1691" s="411"/>
      <c r="O1691" s="411"/>
    </row>
    <row r="1692" spans="1:15" ht="15">
      <c r="A1692" s="415"/>
      <c r="B1692" s="186"/>
      <c r="C1692" s="416"/>
      <c r="D1692" s="412"/>
      <c r="E1692" s="412"/>
      <c r="F1692" s="412"/>
      <c r="G1692" s="413"/>
      <c r="H1692" s="411"/>
      <c r="I1692" s="411"/>
      <c r="J1692" s="411"/>
      <c r="K1692" s="411"/>
      <c r="L1692" s="411"/>
      <c r="M1692" s="411"/>
      <c r="N1692" s="411"/>
      <c r="O1692" s="411"/>
    </row>
    <row r="1693" spans="1:15" ht="15">
      <c r="A1693" s="415"/>
      <c r="B1693" s="186"/>
      <c r="C1693" s="416"/>
      <c r="D1693" s="412"/>
      <c r="E1693" s="412"/>
      <c r="F1693" s="412"/>
      <c r="G1693" s="413"/>
      <c r="H1693" s="411"/>
      <c r="I1693" s="411"/>
      <c r="J1693" s="411"/>
      <c r="K1693" s="411"/>
      <c r="L1693" s="411"/>
      <c r="M1693" s="411"/>
      <c r="N1693" s="411"/>
      <c r="O1693" s="411"/>
    </row>
    <row r="1694" spans="1:15" ht="15">
      <c r="A1694" s="415"/>
      <c r="B1694" s="186"/>
      <c r="C1694" s="416"/>
      <c r="D1694" s="412"/>
      <c r="E1694" s="412"/>
      <c r="F1694" s="412"/>
      <c r="G1694" s="413"/>
      <c r="H1694" s="411"/>
      <c r="I1694" s="411"/>
      <c r="J1694" s="411"/>
      <c r="K1694" s="411"/>
      <c r="L1694" s="411"/>
      <c r="M1694" s="411"/>
      <c r="N1694" s="411"/>
      <c r="O1694" s="411"/>
    </row>
    <row r="1695" spans="1:15" ht="15">
      <c r="A1695" s="415"/>
      <c r="B1695" s="186"/>
      <c r="C1695" s="416"/>
      <c r="D1695" s="412"/>
      <c r="E1695" s="412"/>
      <c r="F1695" s="412"/>
      <c r="G1695" s="413"/>
      <c r="H1695" s="411"/>
      <c r="I1695" s="411"/>
      <c r="J1695" s="411"/>
      <c r="K1695" s="411"/>
      <c r="L1695" s="411"/>
      <c r="M1695" s="411"/>
      <c r="N1695" s="411"/>
      <c r="O1695" s="411"/>
    </row>
    <row r="1696" spans="1:15" ht="15">
      <c r="A1696" s="415"/>
      <c r="B1696" s="186"/>
      <c r="C1696" s="416"/>
      <c r="D1696" s="412"/>
      <c r="E1696" s="412"/>
      <c r="F1696" s="412"/>
      <c r="G1696" s="413"/>
      <c r="H1696" s="411"/>
      <c r="I1696" s="411"/>
      <c r="J1696" s="411"/>
      <c r="K1696" s="411"/>
      <c r="L1696" s="411"/>
      <c r="M1696" s="411"/>
      <c r="N1696" s="411"/>
      <c r="O1696" s="411"/>
    </row>
    <row r="1697" spans="1:15" ht="15">
      <c r="A1697" s="415"/>
      <c r="B1697" s="186"/>
      <c r="C1697" s="416"/>
      <c r="D1697" s="412"/>
      <c r="E1697" s="412"/>
      <c r="F1697" s="412"/>
      <c r="G1697" s="413"/>
      <c r="H1697" s="411"/>
      <c r="I1697" s="411"/>
      <c r="J1697" s="411"/>
      <c r="K1697" s="411"/>
      <c r="L1697" s="411"/>
      <c r="M1697" s="411"/>
      <c r="N1697" s="411"/>
      <c r="O1697" s="411"/>
    </row>
    <row r="1698" spans="1:15" ht="15">
      <c r="A1698" s="415"/>
      <c r="B1698" s="186"/>
      <c r="C1698" s="416"/>
      <c r="D1698" s="412"/>
      <c r="E1698" s="412"/>
      <c r="F1698" s="412"/>
      <c r="G1698" s="413"/>
      <c r="H1698" s="411"/>
      <c r="I1698" s="411"/>
      <c r="J1698" s="411"/>
      <c r="K1698" s="411"/>
      <c r="L1698" s="411"/>
      <c r="M1698" s="411"/>
      <c r="N1698" s="411"/>
      <c r="O1698" s="411"/>
    </row>
    <row r="1699" spans="1:15" ht="15">
      <c r="A1699" s="415"/>
      <c r="B1699" s="186"/>
      <c r="C1699" s="416"/>
      <c r="D1699" s="412"/>
      <c r="E1699" s="412"/>
      <c r="F1699" s="412"/>
      <c r="G1699" s="413"/>
      <c r="H1699" s="411"/>
      <c r="I1699" s="411"/>
      <c r="J1699" s="411"/>
      <c r="K1699" s="411"/>
      <c r="L1699" s="411"/>
      <c r="M1699" s="411"/>
      <c r="N1699" s="411"/>
      <c r="O1699" s="411"/>
    </row>
    <row r="1700" spans="1:15" ht="15">
      <c r="A1700" s="415"/>
      <c r="B1700" s="186"/>
      <c r="C1700" s="416"/>
      <c r="D1700" s="412"/>
      <c r="E1700" s="412"/>
      <c r="F1700" s="412"/>
      <c r="G1700" s="413"/>
      <c r="H1700" s="411"/>
      <c r="I1700" s="411"/>
      <c r="J1700" s="411"/>
      <c r="K1700" s="411"/>
      <c r="L1700" s="411"/>
      <c r="M1700" s="411"/>
      <c r="N1700" s="411"/>
      <c r="O1700" s="411"/>
    </row>
    <row r="1701" spans="1:15" ht="15">
      <c r="A1701" s="415"/>
      <c r="B1701" s="186"/>
      <c r="C1701" s="416"/>
      <c r="D1701" s="412"/>
      <c r="E1701" s="412"/>
      <c r="F1701" s="412"/>
      <c r="G1701" s="413"/>
      <c r="H1701" s="411"/>
      <c r="I1701" s="411"/>
      <c r="J1701" s="411"/>
      <c r="K1701" s="411"/>
      <c r="L1701" s="411"/>
      <c r="M1701" s="411"/>
      <c r="N1701" s="411"/>
      <c r="O1701" s="411"/>
    </row>
    <row r="1702" spans="1:15" ht="15">
      <c r="A1702" s="415"/>
      <c r="B1702" s="186"/>
      <c r="C1702" s="416"/>
      <c r="D1702" s="412"/>
      <c r="E1702" s="412"/>
      <c r="F1702" s="412"/>
      <c r="G1702" s="413"/>
      <c r="H1702" s="411"/>
      <c r="I1702" s="411"/>
      <c r="J1702" s="411"/>
      <c r="K1702" s="411"/>
      <c r="L1702" s="411"/>
      <c r="M1702" s="411"/>
      <c r="N1702" s="411"/>
      <c r="O1702" s="411"/>
    </row>
    <row r="1703" spans="1:15" ht="15">
      <c r="A1703" s="415"/>
      <c r="B1703" s="186"/>
      <c r="C1703" s="416"/>
      <c r="D1703" s="412"/>
      <c r="E1703" s="412"/>
      <c r="F1703" s="412"/>
      <c r="G1703" s="413"/>
      <c r="H1703" s="411"/>
      <c r="I1703" s="411"/>
      <c r="J1703" s="411"/>
      <c r="K1703" s="411"/>
      <c r="L1703" s="411"/>
      <c r="M1703" s="411"/>
      <c r="N1703" s="411"/>
      <c r="O1703" s="411"/>
    </row>
    <row r="1704" spans="1:15" ht="15">
      <c r="A1704" s="415"/>
      <c r="B1704" s="186"/>
      <c r="C1704" s="416"/>
      <c r="D1704" s="412"/>
      <c r="E1704" s="412"/>
      <c r="F1704" s="412"/>
      <c r="G1704" s="413"/>
      <c r="H1704" s="411"/>
      <c r="I1704" s="411"/>
      <c r="J1704" s="411"/>
      <c r="K1704" s="411"/>
      <c r="L1704" s="411"/>
      <c r="M1704" s="411"/>
      <c r="N1704" s="411"/>
      <c r="O1704" s="411"/>
    </row>
    <row r="1705" spans="1:15" ht="15">
      <c r="A1705" s="415"/>
      <c r="B1705" s="186"/>
      <c r="C1705" s="416"/>
      <c r="D1705" s="412"/>
      <c r="E1705" s="412"/>
      <c r="F1705" s="412"/>
      <c r="G1705" s="413"/>
      <c r="H1705" s="411"/>
      <c r="I1705" s="411"/>
      <c r="J1705" s="411"/>
      <c r="K1705" s="411"/>
      <c r="L1705" s="411"/>
      <c r="M1705" s="411"/>
      <c r="N1705" s="411"/>
      <c r="O1705" s="411"/>
    </row>
    <row r="1706" spans="1:15" ht="15">
      <c r="A1706" s="415"/>
      <c r="B1706" s="186"/>
      <c r="C1706" s="416"/>
      <c r="D1706" s="412"/>
      <c r="E1706" s="412"/>
      <c r="F1706" s="412"/>
      <c r="G1706" s="413"/>
      <c r="H1706" s="411"/>
      <c r="I1706" s="411"/>
      <c r="J1706" s="411"/>
      <c r="K1706" s="411"/>
      <c r="L1706" s="411"/>
      <c r="M1706" s="411"/>
      <c r="N1706" s="411"/>
      <c r="O1706" s="411"/>
    </row>
    <row r="1707" spans="1:15" ht="15">
      <c r="A1707" s="414"/>
      <c r="B1707" s="186"/>
      <c r="C1707" s="416"/>
      <c r="D1707" s="412"/>
      <c r="E1707" s="412"/>
      <c r="F1707" s="412"/>
      <c r="G1707" s="413"/>
      <c r="H1707" s="411"/>
      <c r="I1707" s="411"/>
      <c r="J1707" s="412"/>
      <c r="K1707" s="412"/>
      <c r="L1707" s="411"/>
      <c r="M1707" s="411"/>
      <c r="N1707" s="411"/>
      <c r="O1707" s="411"/>
    </row>
    <row r="1708" spans="1:15" ht="15">
      <c r="A1708" s="415"/>
      <c r="B1708" s="186"/>
      <c r="C1708" s="416"/>
      <c r="D1708" s="412"/>
      <c r="E1708" s="412"/>
      <c r="F1708" s="412"/>
      <c r="G1708" s="413"/>
      <c r="H1708" s="411"/>
      <c r="I1708" s="411"/>
      <c r="J1708" s="412"/>
      <c r="K1708" s="412"/>
      <c r="L1708" s="411"/>
      <c r="M1708" s="411"/>
      <c r="N1708" s="411"/>
      <c r="O1708" s="411"/>
    </row>
    <row r="1709" spans="1:15" ht="15">
      <c r="A1709" s="415"/>
      <c r="B1709" s="186"/>
      <c r="C1709" s="416"/>
      <c r="D1709" s="412"/>
      <c r="E1709" s="412"/>
      <c r="F1709" s="412"/>
      <c r="G1709" s="413"/>
      <c r="H1709" s="411"/>
      <c r="I1709" s="411"/>
      <c r="J1709" s="412"/>
      <c r="K1709" s="412"/>
      <c r="L1709" s="411"/>
      <c r="M1709" s="411"/>
      <c r="N1709" s="411"/>
      <c r="O1709" s="411"/>
    </row>
    <row r="1710" spans="1:15" ht="15">
      <c r="A1710" s="415"/>
      <c r="B1710" s="186"/>
      <c r="C1710" s="416"/>
      <c r="D1710" s="412"/>
      <c r="E1710" s="412"/>
      <c r="F1710" s="412"/>
      <c r="G1710" s="413"/>
      <c r="H1710" s="411"/>
      <c r="I1710" s="411"/>
      <c r="J1710" s="412"/>
      <c r="K1710" s="412"/>
      <c r="L1710" s="411"/>
      <c r="M1710" s="411"/>
      <c r="N1710" s="411"/>
      <c r="O1710" s="411"/>
    </row>
    <row r="1711" spans="1:15" ht="15">
      <c r="A1711" s="415"/>
      <c r="B1711" s="186"/>
      <c r="C1711" s="416"/>
      <c r="D1711" s="412"/>
      <c r="E1711" s="412"/>
      <c r="F1711" s="412"/>
      <c r="G1711" s="413"/>
      <c r="H1711" s="411"/>
      <c r="I1711" s="411"/>
      <c r="J1711" s="412"/>
      <c r="K1711" s="412"/>
      <c r="L1711" s="411"/>
      <c r="M1711" s="411"/>
      <c r="N1711" s="411"/>
      <c r="O1711" s="411"/>
    </row>
    <row r="1712" spans="1:15" ht="15">
      <c r="A1712" s="414"/>
      <c r="B1712" s="186"/>
      <c r="C1712" s="416"/>
      <c r="D1712" s="412"/>
      <c r="E1712" s="412"/>
      <c r="F1712" s="412"/>
      <c r="G1712" s="413"/>
      <c r="H1712" s="411"/>
      <c r="I1712" s="411"/>
      <c r="J1712" s="411"/>
      <c r="K1712" s="411"/>
      <c r="L1712" s="411"/>
      <c r="M1712" s="411"/>
      <c r="N1712" s="411"/>
      <c r="O1712" s="411"/>
    </row>
    <row r="1713" spans="1:15" ht="15">
      <c r="A1713" s="415"/>
      <c r="B1713" s="186"/>
      <c r="C1713" s="416"/>
      <c r="D1713" s="412"/>
      <c r="E1713" s="412"/>
      <c r="F1713" s="412"/>
      <c r="G1713" s="413"/>
      <c r="H1713" s="411"/>
      <c r="I1713" s="411"/>
      <c r="J1713" s="411"/>
      <c r="K1713" s="411"/>
      <c r="L1713" s="411"/>
      <c r="M1713" s="411"/>
      <c r="N1713" s="411"/>
      <c r="O1713" s="411"/>
    </row>
    <row r="1714" spans="1:15" ht="15">
      <c r="A1714" s="415"/>
      <c r="B1714" s="186"/>
      <c r="C1714" s="416"/>
      <c r="D1714" s="412"/>
      <c r="E1714" s="412"/>
      <c r="F1714" s="412"/>
      <c r="G1714" s="413"/>
      <c r="H1714" s="411"/>
      <c r="I1714" s="411"/>
      <c r="J1714" s="411"/>
      <c r="K1714" s="411"/>
      <c r="L1714" s="411"/>
      <c r="M1714" s="411"/>
      <c r="N1714" s="411"/>
      <c r="O1714" s="411"/>
    </row>
    <row r="1715" spans="1:15" ht="15">
      <c r="A1715" s="415"/>
      <c r="B1715" s="186"/>
      <c r="C1715" s="416"/>
      <c r="D1715" s="412"/>
      <c r="E1715" s="412"/>
      <c r="F1715" s="412"/>
      <c r="G1715" s="413"/>
      <c r="H1715" s="411"/>
      <c r="I1715" s="411"/>
      <c r="J1715" s="411"/>
      <c r="K1715" s="411"/>
      <c r="L1715" s="411"/>
      <c r="M1715" s="411"/>
      <c r="N1715" s="411"/>
      <c r="O1715" s="411"/>
    </row>
    <row r="1716" spans="1:15" ht="15">
      <c r="A1716" s="415"/>
      <c r="B1716" s="186"/>
      <c r="C1716" s="416"/>
      <c r="D1716" s="412"/>
      <c r="E1716" s="412"/>
      <c r="F1716" s="412"/>
      <c r="G1716" s="413"/>
      <c r="H1716" s="411"/>
      <c r="I1716" s="411"/>
      <c r="J1716" s="411"/>
      <c r="K1716" s="411"/>
      <c r="L1716" s="411"/>
      <c r="M1716" s="411"/>
      <c r="N1716" s="411"/>
      <c r="O1716" s="411"/>
    </row>
    <row r="1717" spans="1:15" ht="15">
      <c r="A1717" s="415"/>
      <c r="B1717" s="186"/>
      <c r="C1717" s="416"/>
      <c r="D1717" s="412"/>
      <c r="E1717" s="412"/>
      <c r="F1717" s="412"/>
      <c r="G1717" s="413"/>
      <c r="H1717" s="411"/>
      <c r="I1717" s="411"/>
      <c r="J1717" s="411"/>
      <c r="K1717" s="411"/>
      <c r="L1717" s="411"/>
      <c r="M1717" s="411"/>
      <c r="N1717" s="411"/>
      <c r="O1717" s="411"/>
    </row>
    <row r="1718" spans="1:15" ht="15">
      <c r="A1718" s="415"/>
      <c r="B1718" s="186"/>
      <c r="C1718" s="416"/>
      <c r="D1718" s="412"/>
      <c r="E1718" s="412"/>
      <c r="F1718" s="412"/>
      <c r="G1718" s="413"/>
      <c r="H1718" s="411"/>
      <c r="I1718" s="411"/>
      <c r="J1718" s="411"/>
      <c r="K1718" s="411"/>
      <c r="L1718" s="411"/>
      <c r="M1718" s="411"/>
      <c r="N1718" s="411"/>
      <c r="O1718" s="411"/>
    </row>
    <row r="1719" spans="1:15" ht="15">
      <c r="A1719" s="415"/>
      <c r="B1719" s="186"/>
      <c r="C1719" s="416"/>
      <c r="D1719" s="412"/>
      <c r="E1719" s="412"/>
      <c r="F1719" s="412"/>
      <c r="G1719" s="413"/>
      <c r="H1719" s="411"/>
      <c r="I1719" s="411"/>
      <c r="J1719" s="411"/>
      <c r="K1719" s="411"/>
      <c r="L1719" s="411"/>
      <c r="M1719" s="411"/>
      <c r="N1719" s="411"/>
      <c r="O1719" s="411"/>
    </row>
    <row r="1720" spans="1:15" ht="15">
      <c r="A1720" s="415"/>
      <c r="B1720" s="186"/>
      <c r="C1720" s="416"/>
      <c r="D1720" s="412"/>
      <c r="E1720" s="412"/>
      <c r="F1720" s="412"/>
      <c r="G1720" s="413"/>
      <c r="H1720" s="411"/>
      <c r="I1720" s="411"/>
      <c r="J1720" s="411"/>
      <c r="K1720" s="411"/>
      <c r="L1720" s="411"/>
      <c r="M1720" s="411"/>
      <c r="N1720" s="411"/>
      <c r="O1720" s="411"/>
    </row>
    <row r="1721" spans="1:15" ht="15">
      <c r="A1721" s="415"/>
      <c r="B1721" s="186"/>
      <c r="C1721" s="416"/>
      <c r="D1721" s="412"/>
      <c r="E1721" s="412"/>
      <c r="F1721" s="412"/>
      <c r="G1721" s="413"/>
      <c r="H1721" s="411"/>
      <c r="I1721" s="411"/>
      <c r="J1721" s="411"/>
      <c r="K1721" s="411"/>
      <c r="L1721" s="411"/>
      <c r="M1721" s="411"/>
      <c r="N1721" s="411"/>
      <c r="O1721" s="411"/>
    </row>
    <row r="1722" spans="1:15" ht="15">
      <c r="A1722" s="415"/>
      <c r="B1722" s="186"/>
      <c r="C1722" s="416"/>
      <c r="D1722" s="412"/>
      <c r="E1722" s="412"/>
      <c r="F1722" s="412"/>
      <c r="G1722" s="413"/>
      <c r="H1722" s="411"/>
      <c r="I1722" s="411"/>
      <c r="J1722" s="411"/>
      <c r="K1722" s="411"/>
      <c r="L1722" s="411"/>
      <c r="M1722" s="411"/>
      <c r="N1722" s="411"/>
      <c r="O1722" s="411"/>
    </row>
    <row r="1723" spans="1:15" ht="15">
      <c r="A1723" s="415"/>
      <c r="B1723" s="186"/>
      <c r="C1723" s="416"/>
      <c r="D1723" s="412"/>
      <c r="E1723" s="412"/>
      <c r="F1723" s="412"/>
      <c r="G1723" s="413"/>
      <c r="H1723" s="411"/>
      <c r="I1723" s="411"/>
      <c r="J1723" s="411"/>
      <c r="K1723" s="411"/>
      <c r="L1723" s="411"/>
      <c r="M1723" s="411"/>
      <c r="N1723" s="411"/>
      <c r="O1723" s="411"/>
    </row>
    <row r="1724" spans="1:15" ht="15">
      <c r="A1724" s="415"/>
      <c r="B1724" s="186"/>
      <c r="C1724" s="416"/>
      <c r="D1724" s="412"/>
      <c r="E1724" s="412"/>
      <c r="F1724" s="412"/>
      <c r="G1724" s="413"/>
      <c r="H1724" s="411"/>
      <c r="I1724" s="411"/>
      <c r="J1724" s="411"/>
      <c r="K1724" s="411"/>
      <c r="L1724" s="411"/>
      <c r="M1724" s="411"/>
      <c r="N1724" s="411"/>
      <c r="O1724" s="411"/>
    </row>
    <row r="1725" spans="1:15" ht="15">
      <c r="A1725" s="415"/>
      <c r="B1725" s="186"/>
      <c r="C1725" s="416"/>
      <c r="D1725" s="412"/>
      <c r="E1725" s="412"/>
      <c r="F1725" s="412"/>
      <c r="G1725" s="413"/>
      <c r="H1725" s="411"/>
      <c r="I1725" s="411"/>
      <c r="J1725" s="411"/>
      <c r="K1725" s="411"/>
      <c r="L1725" s="411"/>
      <c r="M1725" s="411"/>
      <c r="N1725" s="411"/>
      <c r="O1725" s="411"/>
    </row>
    <row r="1726" spans="1:15" ht="15">
      <c r="A1726" s="415"/>
      <c r="B1726" s="186"/>
      <c r="C1726" s="416"/>
      <c r="D1726" s="412"/>
      <c r="E1726" s="412"/>
      <c r="F1726" s="412"/>
      <c r="G1726" s="413"/>
      <c r="H1726" s="411"/>
      <c r="I1726" s="411"/>
      <c r="J1726" s="411"/>
      <c r="K1726" s="411"/>
      <c r="L1726" s="411"/>
      <c r="M1726" s="411"/>
      <c r="N1726" s="411"/>
      <c r="O1726" s="411"/>
    </row>
    <row r="1727" spans="1:15" ht="15">
      <c r="A1727" s="415"/>
      <c r="B1727" s="186"/>
      <c r="C1727" s="416"/>
      <c r="D1727" s="412"/>
      <c r="E1727" s="412"/>
      <c r="F1727" s="412"/>
      <c r="G1727" s="413"/>
      <c r="H1727" s="411"/>
      <c r="I1727" s="411"/>
      <c r="J1727" s="411"/>
      <c r="K1727" s="411"/>
      <c r="L1727" s="411"/>
      <c r="M1727" s="411"/>
      <c r="N1727" s="411"/>
      <c r="O1727" s="411"/>
    </row>
    <row r="1728" spans="1:15" ht="15">
      <c r="A1728" s="415"/>
      <c r="B1728" s="186"/>
      <c r="C1728" s="416"/>
      <c r="D1728" s="412"/>
      <c r="E1728" s="412"/>
      <c r="F1728" s="412"/>
      <c r="G1728" s="413"/>
      <c r="H1728" s="411"/>
      <c r="I1728" s="411"/>
      <c r="J1728" s="411"/>
      <c r="K1728" s="411"/>
      <c r="L1728" s="411"/>
      <c r="M1728" s="411"/>
      <c r="N1728" s="411"/>
      <c r="O1728" s="411"/>
    </row>
    <row r="1729" spans="1:15" ht="15">
      <c r="A1729" s="415"/>
      <c r="B1729" s="186"/>
      <c r="C1729" s="416"/>
      <c r="D1729" s="412"/>
      <c r="E1729" s="412"/>
      <c r="F1729" s="412"/>
      <c r="G1729" s="413"/>
      <c r="H1729" s="411"/>
      <c r="I1729" s="411"/>
      <c r="J1729" s="411"/>
      <c r="K1729" s="411"/>
      <c r="L1729" s="411"/>
      <c r="M1729" s="411"/>
      <c r="N1729" s="411"/>
      <c r="O1729" s="411"/>
    </row>
    <row r="1730" spans="1:15" ht="15">
      <c r="A1730" s="415"/>
      <c r="B1730" s="186"/>
      <c r="C1730" s="416"/>
      <c r="D1730" s="412"/>
      <c r="E1730" s="412"/>
      <c r="F1730" s="412"/>
      <c r="G1730" s="413"/>
      <c r="H1730" s="411"/>
      <c r="I1730" s="411"/>
      <c r="J1730" s="411"/>
      <c r="K1730" s="411"/>
      <c r="L1730" s="411"/>
      <c r="M1730" s="411"/>
      <c r="N1730" s="411"/>
      <c r="O1730" s="411"/>
    </row>
    <row r="1731" spans="1:15" ht="15">
      <c r="A1731" s="415"/>
      <c r="B1731" s="186"/>
      <c r="C1731" s="416"/>
      <c r="D1731" s="412"/>
      <c r="E1731" s="412"/>
      <c r="F1731" s="412"/>
      <c r="G1731" s="413"/>
      <c r="H1731" s="412"/>
      <c r="I1731" s="412"/>
      <c r="J1731" s="412"/>
      <c r="K1731" s="412"/>
      <c r="L1731" s="412"/>
      <c r="M1731" s="412"/>
      <c r="N1731" s="412"/>
      <c r="O1731" s="412"/>
    </row>
    <row r="1732" spans="1:15" ht="15">
      <c r="A1732" s="415"/>
      <c r="B1732" s="186"/>
      <c r="C1732" s="416"/>
      <c r="D1732" s="412"/>
      <c r="E1732" s="412"/>
      <c r="F1732" s="412"/>
      <c r="G1732" s="413"/>
      <c r="H1732" s="412"/>
      <c r="I1732" s="412"/>
      <c r="J1732" s="412"/>
      <c r="K1732" s="412"/>
      <c r="L1732" s="412"/>
      <c r="M1732" s="412"/>
      <c r="N1732" s="412"/>
      <c r="O1732" s="412"/>
    </row>
    <row r="1733" spans="1:15" ht="15">
      <c r="A1733" s="415"/>
      <c r="B1733" s="186"/>
      <c r="C1733" s="416"/>
      <c r="D1733" s="412"/>
      <c r="E1733" s="412"/>
      <c r="F1733" s="412"/>
      <c r="G1733" s="413"/>
      <c r="H1733" s="412"/>
      <c r="I1733" s="412"/>
      <c r="J1733" s="412"/>
      <c r="K1733" s="412"/>
      <c r="L1733" s="412"/>
      <c r="M1733" s="412"/>
      <c r="N1733" s="412"/>
      <c r="O1733" s="412"/>
    </row>
    <row r="1734" spans="1:15" ht="15">
      <c r="A1734" s="415"/>
      <c r="B1734" s="186"/>
      <c r="C1734" s="416"/>
      <c r="D1734" s="412"/>
      <c r="E1734" s="412"/>
      <c r="F1734" s="412"/>
      <c r="G1734" s="413"/>
      <c r="H1734" s="411"/>
      <c r="I1734" s="411"/>
      <c r="J1734" s="411"/>
      <c r="K1734" s="411"/>
      <c r="L1734" s="411"/>
      <c r="M1734" s="411"/>
      <c r="N1734" s="411"/>
      <c r="O1734" s="411"/>
    </row>
    <row r="1735" spans="1:15" ht="15">
      <c r="A1735" s="415"/>
      <c r="B1735" s="186"/>
      <c r="C1735" s="416"/>
      <c r="D1735" s="412"/>
      <c r="E1735" s="412"/>
      <c r="F1735" s="412"/>
      <c r="G1735" s="413"/>
      <c r="H1735" s="411"/>
      <c r="I1735" s="411"/>
      <c r="J1735" s="411"/>
      <c r="K1735" s="411"/>
      <c r="L1735" s="411"/>
      <c r="M1735" s="411"/>
      <c r="N1735" s="411"/>
      <c r="O1735" s="411"/>
    </row>
    <row r="1736" spans="1:15" ht="15">
      <c r="A1736" s="415"/>
      <c r="B1736" s="186"/>
      <c r="C1736" s="416"/>
      <c r="D1736" s="412"/>
      <c r="E1736" s="412"/>
      <c r="F1736" s="412"/>
      <c r="G1736" s="413"/>
      <c r="H1736" s="411"/>
      <c r="I1736" s="411"/>
      <c r="J1736" s="411"/>
      <c r="K1736" s="411"/>
      <c r="L1736" s="411"/>
      <c r="M1736" s="411"/>
      <c r="N1736" s="411"/>
      <c r="O1736" s="411"/>
    </row>
    <row r="1737" spans="1:15" ht="15">
      <c r="A1737" s="415"/>
      <c r="B1737" s="186"/>
      <c r="C1737" s="416"/>
      <c r="D1737" s="412"/>
      <c r="E1737" s="412"/>
      <c r="F1737" s="412"/>
      <c r="G1737" s="413"/>
      <c r="H1737" s="411"/>
      <c r="I1737" s="411"/>
      <c r="J1737" s="411"/>
      <c r="K1737" s="411"/>
      <c r="L1737" s="411"/>
      <c r="M1737" s="411"/>
      <c r="N1737" s="411"/>
      <c r="O1737" s="411"/>
    </row>
    <row r="1738" spans="1:15" ht="15">
      <c r="A1738" s="415"/>
      <c r="B1738" s="186"/>
      <c r="C1738" s="416"/>
      <c r="D1738" s="412"/>
      <c r="E1738" s="412"/>
      <c r="F1738" s="412"/>
      <c r="G1738" s="413"/>
      <c r="H1738" s="411"/>
      <c r="I1738" s="411"/>
      <c r="J1738" s="411"/>
      <c r="K1738" s="411"/>
      <c r="L1738" s="411"/>
      <c r="M1738" s="411"/>
      <c r="N1738" s="411"/>
      <c r="O1738" s="411"/>
    </row>
    <row r="1739" spans="1:15" ht="15">
      <c r="A1739" s="414"/>
      <c r="B1739" s="186"/>
      <c r="C1739" s="416"/>
      <c r="D1739" s="412"/>
      <c r="E1739" s="412"/>
      <c r="F1739" s="412"/>
      <c r="G1739" s="413"/>
      <c r="H1739" s="411"/>
      <c r="I1739" s="411"/>
      <c r="J1739" s="411"/>
      <c r="K1739" s="411"/>
      <c r="L1739" s="411"/>
      <c r="M1739" s="411"/>
      <c r="N1739" s="411"/>
      <c r="O1739" s="411"/>
    </row>
    <row r="1740" spans="1:15" ht="15">
      <c r="A1740" s="415"/>
      <c r="B1740" s="186"/>
      <c r="C1740" s="416"/>
      <c r="D1740" s="412"/>
      <c r="E1740" s="412"/>
      <c r="F1740" s="412"/>
      <c r="G1740" s="413"/>
      <c r="H1740" s="411"/>
      <c r="I1740" s="411"/>
      <c r="J1740" s="411"/>
      <c r="K1740" s="411"/>
      <c r="L1740" s="411"/>
      <c r="M1740" s="411"/>
      <c r="N1740" s="411"/>
      <c r="O1740" s="411"/>
    </row>
    <row r="1741" spans="1:15" ht="15">
      <c r="A1741" s="415"/>
      <c r="B1741" s="186"/>
      <c r="C1741" s="416"/>
      <c r="D1741" s="412"/>
      <c r="E1741" s="412"/>
      <c r="F1741" s="412"/>
      <c r="G1741" s="413"/>
      <c r="H1741" s="411"/>
      <c r="I1741" s="411"/>
      <c r="J1741" s="411"/>
      <c r="K1741" s="411"/>
      <c r="L1741" s="411"/>
      <c r="M1741" s="411"/>
      <c r="N1741" s="411"/>
      <c r="O1741" s="411"/>
    </row>
    <row r="1742" spans="1:15" ht="15">
      <c r="A1742" s="415"/>
      <c r="B1742" s="186"/>
      <c r="C1742" s="416"/>
      <c r="D1742" s="412"/>
      <c r="E1742" s="412"/>
      <c r="F1742" s="412"/>
      <c r="G1742" s="413"/>
      <c r="H1742" s="411"/>
      <c r="I1742" s="411"/>
      <c r="J1742" s="411"/>
      <c r="K1742" s="411"/>
      <c r="L1742" s="411"/>
      <c r="M1742" s="411"/>
      <c r="N1742" s="411"/>
      <c r="O1742" s="411"/>
    </row>
    <row r="1743" spans="1:15" ht="15">
      <c r="A1743" s="415"/>
      <c r="B1743" s="186"/>
      <c r="C1743" s="416"/>
      <c r="D1743" s="412"/>
      <c r="E1743" s="412"/>
      <c r="F1743" s="412"/>
      <c r="G1743" s="413"/>
      <c r="H1743" s="411"/>
      <c r="I1743" s="411"/>
      <c r="J1743" s="411"/>
      <c r="K1743" s="411"/>
      <c r="L1743" s="411"/>
      <c r="M1743" s="411"/>
      <c r="N1743" s="411"/>
      <c r="O1743" s="411"/>
    </row>
    <row r="1744" spans="1:15" ht="15">
      <c r="A1744" s="415"/>
      <c r="B1744" s="186"/>
      <c r="C1744" s="416"/>
      <c r="D1744" s="412"/>
      <c r="E1744" s="412"/>
      <c r="F1744" s="412"/>
      <c r="G1744" s="413"/>
      <c r="H1744" s="411"/>
      <c r="I1744" s="411"/>
      <c r="J1744" s="411"/>
      <c r="K1744" s="411"/>
      <c r="L1744" s="411"/>
      <c r="M1744" s="411"/>
      <c r="N1744" s="411"/>
      <c r="O1744" s="411"/>
    </row>
    <row r="1745" spans="1:15" ht="15">
      <c r="A1745" s="415"/>
      <c r="B1745" s="186"/>
      <c r="C1745" s="416"/>
      <c r="D1745" s="412"/>
      <c r="E1745" s="412"/>
      <c r="F1745" s="412"/>
      <c r="G1745" s="413"/>
      <c r="H1745" s="411"/>
      <c r="I1745" s="411"/>
      <c r="J1745" s="411"/>
      <c r="K1745" s="411"/>
      <c r="L1745" s="411"/>
      <c r="M1745" s="411"/>
      <c r="N1745" s="411"/>
      <c r="O1745" s="411"/>
    </row>
    <row r="1746" spans="1:15" ht="15">
      <c r="A1746" s="415"/>
      <c r="B1746" s="186"/>
      <c r="C1746" s="416"/>
      <c r="D1746" s="412"/>
      <c r="E1746" s="412"/>
      <c r="F1746" s="412"/>
      <c r="G1746" s="413"/>
      <c r="H1746" s="411"/>
      <c r="I1746" s="411"/>
      <c r="J1746" s="411"/>
      <c r="K1746" s="411"/>
      <c r="L1746" s="411"/>
      <c r="M1746" s="411"/>
      <c r="N1746" s="411"/>
      <c r="O1746" s="411"/>
    </row>
    <row r="1747" spans="1:15" ht="15">
      <c r="A1747" s="415"/>
      <c r="B1747" s="186"/>
      <c r="C1747" s="416"/>
      <c r="D1747" s="412"/>
      <c r="E1747" s="412"/>
      <c r="F1747" s="412"/>
      <c r="G1747" s="413"/>
      <c r="H1747" s="411"/>
      <c r="I1747" s="411"/>
      <c r="J1747" s="411"/>
      <c r="K1747" s="411"/>
      <c r="L1747" s="411"/>
      <c r="M1747" s="411"/>
      <c r="N1747" s="411"/>
      <c r="O1747" s="411"/>
    </row>
    <row r="1748" spans="1:15" ht="15">
      <c r="A1748" s="415"/>
      <c r="B1748" s="186"/>
      <c r="C1748" s="416"/>
      <c r="D1748" s="412"/>
      <c r="E1748" s="412"/>
      <c r="F1748" s="412"/>
      <c r="G1748" s="413"/>
      <c r="H1748" s="411"/>
      <c r="I1748" s="411"/>
      <c r="J1748" s="411"/>
      <c r="K1748" s="411"/>
      <c r="L1748" s="411"/>
      <c r="M1748" s="411"/>
      <c r="N1748" s="411"/>
      <c r="O1748" s="411"/>
    </row>
    <row r="1749" spans="1:15" ht="15">
      <c r="A1749" s="415"/>
      <c r="B1749" s="186"/>
      <c r="C1749" s="416"/>
      <c r="D1749" s="412"/>
      <c r="E1749" s="412"/>
      <c r="F1749" s="412"/>
      <c r="G1749" s="413"/>
      <c r="H1749" s="411"/>
      <c r="I1749" s="411"/>
      <c r="J1749" s="411"/>
      <c r="K1749" s="411"/>
      <c r="L1749" s="411"/>
      <c r="M1749" s="411"/>
      <c r="N1749" s="411"/>
      <c r="O1749" s="411"/>
    </row>
    <row r="1750" spans="1:15" ht="15">
      <c r="A1750" s="415"/>
      <c r="B1750" s="186"/>
      <c r="C1750" s="416"/>
      <c r="D1750" s="412"/>
      <c r="E1750" s="412"/>
      <c r="F1750" s="412"/>
      <c r="G1750" s="413"/>
      <c r="H1750" s="411"/>
      <c r="I1750" s="411"/>
      <c r="J1750" s="411"/>
      <c r="K1750" s="411"/>
      <c r="L1750" s="411"/>
      <c r="M1750" s="411"/>
      <c r="N1750" s="411"/>
      <c r="O1750" s="411"/>
    </row>
    <row r="1751" spans="1:15" ht="15">
      <c r="A1751" s="415"/>
      <c r="B1751" s="186"/>
      <c r="C1751" s="416"/>
      <c r="D1751" s="412"/>
      <c r="E1751" s="412"/>
      <c r="F1751" s="412"/>
      <c r="G1751" s="413"/>
      <c r="H1751" s="411"/>
      <c r="I1751" s="411"/>
      <c r="J1751" s="411"/>
      <c r="K1751" s="411"/>
      <c r="L1751" s="411"/>
      <c r="M1751" s="411"/>
      <c r="N1751" s="411"/>
      <c r="O1751" s="411"/>
    </row>
    <row r="1752" spans="1:15" ht="15">
      <c r="A1752" s="415"/>
      <c r="B1752" s="186"/>
      <c r="C1752" s="416"/>
      <c r="D1752" s="412"/>
      <c r="E1752" s="412"/>
      <c r="F1752" s="412"/>
      <c r="G1752" s="413"/>
      <c r="H1752" s="411"/>
      <c r="I1752" s="411"/>
      <c r="J1752" s="411"/>
      <c r="K1752" s="411"/>
      <c r="L1752" s="411"/>
      <c r="M1752" s="411"/>
      <c r="N1752" s="411"/>
      <c r="O1752" s="411"/>
    </row>
    <row r="1753" spans="1:15" ht="15">
      <c r="A1753" s="415"/>
      <c r="B1753" s="186"/>
      <c r="C1753" s="416"/>
      <c r="D1753" s="412"/>
      <c r="E1753" s="412"/>
      <c r="F1753" s="412"/>
      <c r="G1753" s="413"/>
      <c r="H1753" s="411"/>
      <c r="I1753" s="411"/>
      <c r="J1753" s="411"/>
      <c r="K1753" s="411"/>
      <c r="L1753" s="411"/>
      <c r="M1753" s="411"/>
      <c r="N1753" s="411"/>
      <c r="O1753" s="411"/>
    </row>
    <row r="1754" spans="1:15" ht="15">
      <c r="A1754" s="415"/>
      <c r="B1754" s="186"/>
      <c r="C1754" s="416"/>
      <c r="D1754" s="412"/>
      <c r="E1754" s="412"/>
      <c r="F1754" s="412"/>
      <c r="G1754" s="413"/>
      <c r="H1754" s="411"/>
      <c r="I1754" s="411"/>
      <c r="J1754" s="411"/>
      <c r="K1754" s="411"/>
      <c r="L1754" s="411"/>
      <c r="M1754" s="411"/>
      <c r="N1754" s="411"/>
      <c r="O1754" s="411"/>
    </row>
    <row r="1755" spans="1:15" ht="15">
      <c r="A1755" s="415"/>
      <c r="B1755" s="186"/>
      <c r="C1755" s="416"/>
      <c r="D1755" s="412"/>
      <c r="E1755" s="412"/>
      <c r="F1755" s="412"/>
      <c r="G1755" s="413"/>
      <c r="H1755" s="411"/>
      <c r="I1755" s="411"/>
      <c r="J1755" s="411"/>
      <c r="K1755" s="411"/>
      <c r="L1755" s="411"/>
      <c r="M1755" s="411"/>
      <c r="N1755" s="411"/>
      <c r="O1755" s="411"/>
    </row>
    <row r="1756" spans="1:15" ht="15">
      <c r="A1756" s="415"/>
      <c r="B1756" s="186"/>
      <c r="C1756" s="416"/>
      <c r="D1756" s="412"/>
      <c r="E1756" s="412"/>
      <c r="F1756" s="412"/>
      <c r="G1756" s="413"/>
      <c r="H1756" s="411"/>
      <c r="I1756" s="411"/>
      <c r="J1756" s="411"/>
      <c r="K1756" s="411"/>
      <c r="L1756" s="411"/>
      <c r="M1756" s="411"/>
      <c r="N1756" s="411"/>
      <c r="O1756" s="411"/>
    </row>
    <row r="1757" spans="1:15" ht="15">
      <c r="A1757" s="415"/>
      <c r="B1757" s="186"/>
      <c r="C1757" s="416"/>
      <c r="D1757" s="412"/>
      <c r="E1757" s="412"/>
      <c r="F1757" s="412"/>
      <c r="G1757" s="413"/>
      <c r="H1757" s="411"/>
      <c r="I1757" s="411"/>
      <c r="J1757" s="411"/>
      <c r="K1757" s="411"/>
      <c r="L1757" s="411"/>
      <c r="M1757" s="411"/>
      <c r="N1757" s="411"/>
      <c r="O1757" s="411"/>
    </row>
    <row r="1758" spans="1:15" ht="15">
      <c r="A1758" s="415"/>
      <c r="B1758" s="186"/>
      <c r="C1758" s="416"/>
      <c r="D1758" s="412"/>
      <c r="E1758" s="412"/>
      <c r="F1758" s="412"/>
      <c r="G1758" s="413"/>
      <c r="H1758" s="411"/>
      <c r="I1758" s="411"/>
      <c r="J1758" s="411"/>
      <c r="K1758" s="411"/>
      <c r="L1758" s="411"/>
      <c r="M1758" s="411"/>
      <c r="N1758" s="411"/>
      <c r="O1758" s="411"/>
    </row>
    <row r="1759" spans="1:15" ht="15">
      <c r="A1759" s="415"/>
      <c r="B1759" s="186"/>
      <c r="C1759" s="416"/>
      <c r="D1759" s="412"/>
      <c r="E1759" s="412"/>
      <c r="F1759" s="412"/>
      <c r="G1759" s="413"/>
      <c r="H1759" s="411"/>
      <c r="I1759" s="411"/>
      <c r="J1759" s="411"/>
      <c r="K1759" s="411"/>
      <c r="L1759" s="411"/>
      <c r="M1759" s="411"/>
      <c r="N1759" s="411"/>
      <c r="O1759" s="411"/>
    </row>
    <row r="1760" spans="1:15" ht="15">
      <c r="A1760" s="415"/>
      <c r="B1760" s="186"/>
      <c r="C1760" s="416"/>
      <c r="D1760" s="412"/>
      <c r="E1760" s="412"/>
      <c r="F1760" s="412"/>
      <c r="G1760" s="413"/>
      <c r="H1760" s="411"/>
      <c r="I1760" s="411"/>
      <c r="J1760" s="411"/>
      <c r="K1760" s="411"/>
      <c r="L1760" s="411"/>
      <c r="M1760" s="411"/>
      <c r="N1760" s="411"/>
      <c r="O1760" s="411"/>
    </row>
    <row r="1761" spans="1:15" ht="15">
      <c r="A1761" s="282"/>
      <c r="B1761" s="186"/>
      <c r="C1761" s="45"/>
      <c r="D1761" s="177"/>
      <c r="E1761" s="177"/>
      <c r="F1761" s="177"/>
      <c r="G1761" s="46"/>
      <c r="H1761" s="47"/>
      <c r="I1761" s="47"/>
      <c r="J1761" s="47"/>
      <c r="K1761" s="47"/>
      <c r="L1761" s="47"/>
      <c r="M1761" s="47"/>
      <c r="N1761" s="47"/>
      <c r="O1761" s="47"/>
    </row>
    <row r="1762" spans="1:15" ht="15">
      <c r="A1762" s="415"/>
      <c r="B1762" s="186"/>
      <c r="C1762" s="416"/>
      <c r="D1762" s="412"/>
      <c r="E1762" s="412"/>
      <c r="F1762" s="412"/>
      <c r="G1762" s="413"/>
      <c r="H1762" s="411"/>
      <c r="I1762" s="411"/>
      <c r="J1762" s="411"/>
      <c r="K1762" s="411"/>
      <c r="L1762" s="411"/>
      <c r="M1762" s="411"/>
      <c r="N1762" s="411"/>
      <c r="O1762" s="411"/>
    </row>
    <row r="1763" spans="1:15" ht="15">
      <c r="A1763" s="415"/>
      <c r="B1763" s="186"/>
      <c r="C1763" s="416"/>
      <c r="D1763" s="412"/>
      <c r="E1763" s="412"/>
      <c r="F1763" s="412"/>
      <c r="G1763" s="413"/>
      <c r="H1763" s="411"/>
      <c r="I1763" s="411"/>
      <c r="J1763" s="411"/>
      <c r="K1763" s="411"/>
      <c r="L1763" s="411"/>
      <c r="M1763" s="411"/>
      <c r="N1763" s="411"/>
      <c r="O1763" s="411"/>
    </row>
    <row r="1764" spans="1:15" ht="15">
      <c r="A1764" s="415"/>
      <c r="B1764" s="186"/>
      <c r="C1764" s="416"/>
      <c r="D1764" s="412"/>
      <c r="E1764" s="412"/>
      <c r="F1764" s="412"/>
      <c r="G1764" s="413"/>
      <c r="H1764" s="411"/>
      <c r="I1764" s="411"/>
      <c r="J1764" s="411"/>
      <c r="K1764" s="411"/>
      <c r="L1764" s="411"/>
      <c r="M1764" s="411"/>
      <c r="N1764" s="411"/>
      <c r="O1764" s="411"/>
    </row>
    <row r="1765" spans="1:15" ht="15">
      <c r="A1765" s="415"/>
      <c r="B1765" s="186"/>
      <c r="C1765" s="416"/>
      <c r="D1765" s="412"/>
      <c r="E1765" s="412"/>
      <c r="F1765" s="412"/>
      <c r="G1765" s="413"/>
      <c r="H1765" s="411"/>
      <c r="I1765" s="411"/>
      <c r="J1765" s="411"/>
      <c r="K1765" s="411"/>
      <c r="L1765" s="411"/>
      <c r="M1765" s="411"/>
      <c r="N1765" s="411"/>
      <c r="O1765" s="411"/>
    </row>
    <row r="1766" spans="1:15" ht="15">
      <c r="A1766" s="415"/>
      <c r="B1766" s="186"/>
      <c r="C1766" s="416"/>
      <c r="D1766" s="412"/>
      <c r="E1766" s="412"/>
      <c r="F1766" s="412"/>
      <c r="G1766" s="413"/>
      <c r="H1766" s="411"/>
      <c r="I1766" s="411"/>
      <c r="J1766" s="411"/>
      <c r="K1766" s="411"/>
      <c r="L1766" s="411"/>
      <c r="M1766" s="411"/>
      <c r="N1766" s="411"/>
      <c r="O1766" s="411"/>
    </row>
    <row r="1767" spans="1:15" ht="15">
      <c r="A1767" s="415"/>
      <c r="B1767" s="186"/>
      <c r="C1767" s="416"/>
      <c r="D1767" s="412"/>
      <c r="E1767" s="412"/>
      <c r="F1767" s="412"/>
      <c r="G1767" s="413"/>
      <c r="H1767" s="411"/>
      <c r="I1767" s="411"/>
      <c r="J1767" s="411"/>
      <c r="K1767" s="411"/>
      <c r="L1767" s="411"/>
      <c r="M1767" s="411"/>
      <c r="N1767" s="411"/>
      <c r="O1767" s="411"/>
    </row>
    <row r="1768" spans="1:15" ht="15">
      <c r="A1768" s="415"/>
      <c r="B1768" s="186"/>
      <c r="C1768" s="416"/>
      <c r="D1768" s="412"/>
      <c r="E1768" s="412"/>
      <c r="F1768" s="412"/>
      <c r="G1768" s="413"/>
      <c r="H1768" s="411"/>
      <c r="I1768" s="411"/>
      <c r="J1768" s="411"/>
      <c r="K1768" s="411"/>
      <c r="L1768" s="411"/>
      <c r="M1768" s="411"/>
      <c r="N1768" s="411"/>
      <c r="O1768" s="411"/>
    </row>
    <row r="1769" spans="1:15" ht="15">
      <c r="A1769" s="415"/>
      <c r="B1769" s="186"/>
      <c r="C1769" s="416"/>
      <c r="D1769" s="412"/>
      <c r="E1769" s="412"/>
      <c r="F1769" s="412"/>
      <c r="G1769" s="413"/>
      <c r="H1769" s="411"/>
      <c r="I1769" s="411"/>
      <c r="J1769" s="411"/>
      <c r="K1769" s="411"/>
      <c r="L1769" s="411"/>
      <c r="M1769" s="411"/>
      <c r="N1769" s="411"/>
      <c r="O1769" s="411"/>
    </row>
    <row r="1770" spans="1:15" ht="15">
      <c r="A1770" s="415"/>
      <c r="B1770" s="186"/>
      <c r="C1770" s="416"/>
      <c r="D1770" s="412"/>
      <c r="E1770" s="412"/>
      <c r="F1770" s="412"/>
      <c r="G1770" s="413"/>
      <c r="H1770" s="411"/>
      <c r="I1770" s="411"/>
      <c r="J1770" s="411"/>
      <c r="K1770" s="411"/>
      <c r="L1770" s="411"/>
      <c r="M1770" s="411"/>
      <c r="N1770" s="411"/>
      <c r="O1770" s="411"/>
    </row>
    <row r="1771" spans="1:15" ht="15">
      <c r="A1771" s="415"/>
      <c r="B1771" s="186"/>
      <c r="C1771" s="416"/>
      <c r="D1771" s="412"/>
      <c r="E1771" s="412"/>
      <c r="F1771" s="412"/>
      <c r="G1771" s="413"/>
      <c r="H1771" s="411"/>
      <c r="I1771" s="411"/>
      <c r="J1771" s="411"/>
      <c r="K1771" s="411"/>
      <c r="L1771" s="411"/>
      <c r="M1771" s="411"/>
      <c r="N1771" s="411"/>
      <c r="O1771" s="411"/>
    </row>
    <row r="1772" spans="1:15" ht="15">
      <c r="A1772" s="415"/>
      <c r="B1772" s="186"/>
      <c r="C1772" s="416"/>
      <c r="D1772" s="412"/>
      <c r="E1772" s="412"/>
      <c r="F1772" s="412"/>
      <c r="G1772" s="413"/>
      <c r="H1772" s="411"/>
      <c r="I1772" s="411"/>
      <c r="J1772" s="411"/>
      <c r="K1772" s="411"/>
      <c r="L1772" s="411"/>
      <c r="M1772" s="411"/>
      <c r="N1772" s="411"/>
      <c r="O1772" s="411"/>
    </row>
    <row r="1773" spans="1:15" ht="15">
      <c r="A1773" s="415"/>
      <c r="B1773" s="186"/>
      <c r="C1773" s="416"/>
      <c r="D1773" s="412"/>
      <c r="E1773" s="412"/>
      <c r="F1773" s="412"/>
      <c r="G1773" s="413"/>
      <c r="H1773" s="411"/>
      <c r="I1773" s="411"/>
      <c r="J1773" s="411"/>
      <c r="K1773" s="411"/>
      <c r="L1773" s="411"/>
      <c r="M1773" s="411"/>
      <c r="N1773" s="411"/>
      <c r="O1773" s="411"/>
    </row>
    <row r="1774" spans="1:15" ht="15">
      <c r="A1774" s="415"/>
      <c r="B1774" s="186"/>
      <c r="C1774" s="416"/>
      <c r="D1774" s="412"/>
      <c r="E1774" s="412"/>
      <c r="F1774" s="412"/>
      <c r="G1774" s="413"/>
      <c r="H1774" s="411"/>
      <c r="I1774" s="411"/>
      <c r="J1774" s="411"/>
      <c r="K1774" s="411"/>
      <c r="L1774" s="411"/>
      <c r="M1774" s="411"/>
      <c r="N1774" s="411"/>
      <c r="O1774" s="411"/>
    </row>
    <row r="1775" spans="1:15" ht="15">
      <c r="A1775" s="415"/>
      <c r="B1775" s="186"/>
      <c r="C1775" s="416"/>
      <c r="D1775" s="412"/>
      <c r="E1775" s="412"/>
      <c r="F1775" s="412"/>
      <c r="G1775" s="413"/>
      <c r="H1775" s="411"/>
      <c r="I1775" s="411"/>
      <c r="J1775" s="411"/>
      <c r="K1775" s="411"/>
      <c r="L1775" s="411"/>
      <c r="M1775" s="411"/>
      <c r="N1775" s="411"/>
      <c r="O1775" s="411"/>
    </row>
    <row r="1776" spans="1:15" ht="15">
      <c r="A1776" s="414"/>
      <c r="B1776" s="186"/>
      <c r="C1776" s="416"/>
      <c r="D1776" s="412"/>
      <c r="E1776" s="412"/>
      <c r="F1776" s="412"/>
      <c r="G1776" s="413"/>
      <c r="H1776" s="411"/>
      <c r="I1776" s="411"/>
      <c r="J1776" s="411"/>
      <c r="K1776" s="411"/>
      <c r="L1776" s="411"/>
      <c r="M1776" s="411"/>
      <c r="N1776" s="411"/>
      <c r="O1776" s="411"/>
    </row>
    <row r="1777" spans="1:15" ht="15">
      <c r="A1777" s="418"/>
      <c r="B1777" s="186"/>
      <c r="C1777" s="416"/>
      <c r="D1777" s="412"/>
      <c r="E1777" s="412"/>
      <c r="F1777" s="412"/>
      <c r="G1777" s="413"/>
      <c r="H1777" s="411"/>
      <c r="I1777" s="411"/>
      <c r="J1777" s="411"/>
      <c r="K1777" s="411"/>
      <c r="L1777" s="411"/>
      <c r="M1777" s="411"/>
      <c r="N1777" s="411"/>
      <c r="O1777" s="411"/>
    </row>
    <row r="1778" spans="1:15" ht="15">
      <c r="A1778" s="418"/>
      <c r="B1778" s="186"/>
      <c r="C1778" s="416"/>
      <c r="D1778" s="412"/>
      <c r="E1778" s="412"/>
      <c r="F1778" s="412"/>
      <c r="G1778" s="413"/>
      <c r="H1778" s="411"/>
      <c r="I1778" s="411"/>
      <c r="J1778" s="411"/>
      <c r="K1778" s="411"/>
      <c r="L1778" s="411"/>
      <c r="M1778" s="411"/>
      <c r="N1778" s="411"/>
      <c r="O1778" s="411"/>
    </row>
    <row r="1779" spans="1:15" ht="15">
      <c r="A1779" s="418"/>
      <c r="B1779" s="186"/>
      <c r="C1779" s="416"/>
      <c r="D1779" s="412"/>
      <c r="E1779" s="412"/>
      <c r="F1779" s="412"/>
      <c r="G1779" s="413"/>
      <c r="H1779" s="411"/>
      <c r="I1779" s="411"/>
      <c r="J1779" s="411"/>
      <c r="K1779" s="411"/>
      <c r="L1779" s="411"/>
      <c r="M1779" s="411"/>
      <c r="N1779" s="411"/>
      <c r="O1779" s="411"/>
    </row>
    <row r="1780" spans="1:15" ht="15">
      <c r="A1780" s="418"/>
      <c r="B1780" s="186"/>
      <c r="C1780" s="416"/>
      <c r="D1780" s="412"/>
      <c r="E1780" s="412"/>
      <c r="F1780" s="412"/>
      <c r="G1780" s="413"/>
      <c r="H1780" s="411"/>
      <c r="I1780" s="411"/>
      <c r="J1780" s="411"/>
      <c r="K1780" s="411"/>
      <c r="L1780" s="411"/>
      <c r="M1780" s="411"/>
      <c r="N1780" s="411"/>
      <c r="O1780" s="411"/>
    </row>
    <row r="1781" spans="1:15" ht="15">
      <c r="A1781" s="418"/>
      <c r="B1781" s="186"/>
      <c r="C1781" s="416"/>
      <c r="D1781" s="412"/>
      <c r="E1781" s="412"/>
      <c r="F1781" s="412"/>
      <c r="G1781" s="413"/>
      <c r="H1781" s="411"/>
      <c r="I1781" s="411"/>
      <c r="J1781" s="411"/>
      <c r="K1781" s="411"/>
      <c r="L1781" s="411"/>
      <c r="M1781" s="411"/>
      <c r="N1781" s="411"/>
      <c r="O1781" s="411"/>
    </row>
    <row r="1782" spans="1:15" ht="15">
      <c r="A1782" s="418"/>
      <c r="B1782" s="186"/>
      <c r="C1782" s="416"/>
      <c r="D1782" s="412"/>
      <c r="E1782" s="412"/>
      <c r="F1782" s="412"/>
      <c r="G1782" s="413"/>
      <c r="H1782" s="411"/>
      <c r="I1782" s="411"/>
      <c r="J1782" s="411"/>
      <c r="K1782" s="411"/>
      <c r="L1782" s="411"/>
      <c r="M1782" s="411"/>
      <c r="N1782" s="411"/>
      <c r="O1782" s="411"/>
    </row>
    <row r="1783" spans="1:15" ht="15">
      <c r="A1783" s="418"/>
      <c r="B1783" s="186"/>
      <c r="C1783" s="416"/>
      <c r="D1783" s="412"/>
      <c r="E1783" s="412"/>
      <c r="F1783" s="412"/>
      <c r="G1783" s="413"/>
      <c r="H1783" s="411"/>
      <c r="I1783" s="411"/>
      <c r="J1783" s="411"/>
      <c r="K1783" s="411"/>
      <c r="L1783" s="411"/>
      <c r="M1783" s="411"/>
      <c r="N1783" s="411"/>
      <c r="O1783" s="411"/>
    </row>
    <row r="1784" spans="1:15" ht="15">
      <c r="A1784" s="418"/>
      <c r="B1784" s="186"/>
      <c r="C1784" s="416"/>
      <c r="D1784" s="412"/>
      <c r="E1784" s="412"/>
      <c r="F1784" s="412"/>
      <c r="G1784" s="413"/>
      <c r="H1784" s="411"/>
      <c r="I1784" s="411"/>
      <c r="J1784" s="411"/>
      <c r="K1784" s="411"/>
      <c r="L1784" s="411"/>
      <c r="M1784" s="411"/>
      <c r="N1784" s="411"/>
      <c r="O1784" s="411"/>
    </row>
    <row r="1785" spans="1:15" ht="15">
      <c r="A1785" s="418"/>
      <c r="B1785" s="186"/>
      <c r="C1785" s="416"/>
      <c r="D1785" s="412"/>
      <c r="E1785" s="412"/>
      <c r="F1785" s="412"/>
      <c r="G1785" s="413"/>
      <c r="H1785" s="411"/>
      <c r="I1785" s="411"/>
      <c r="J1785" s="411"/>
      <c r="K1785" s="411"/>
      <c r="L1785" s="411"/>
      <c r="M1785" s="411"/>
      <c r="N1785" s="411"/>
      <c r="O1785" s="411"/>
    </row>
    <row r="1786" spans="1:15" ht="15">
      <c r="A1786" s="418"/>
      <c r="B1786" s="186"/>
      <c r="C1786" s="416"/>
      <c r="D1786" s="412"/>
      <c r="E1786" s="412"/>
      <c r="F1786" s="412"/>
      <c r="G1786" s="413"/>
      <c r="H1786" s="411"/>
      <c r="I1786" s="411"/>
      <c r="J1786" s="411"/>
      <c r="K1786" s="411"/>
      <c r="L1786" s="411"/>
      <c r="M1786" s="411"/>
      <c r="N1786" s="411"/>
      <c r="O1786" s="411"/>
    </row>
    <row r="1787" spans="1:15" ht="15">
      <c r="A1787" s="418"/>
      <c r="B1787" s="186"/>
      <c r="C1787" s="416"/>
      <c r="D1787" s="412"/>
      <c r="E1787" s="412"/>
      <c r="F1787" s="412"/>
      <c r="G1787" s="413"/>
      <c r="H1787" s="411"/>
      <c r="I1787" s="411"/>
      <c r="J1787" s="411"/>
      <c r="K1787" s="411"/>
      <c r="L1787" s="411"/>
      <c r="M1787" s="411"/>
      <c r="N1787" s="411"/>
      <c r="O1787" s="411"/>
    </row>
    <row r="1788" spans="1:15" ht="15">
      <c r="A1788" s="418"/>
      <c r="B1788" s="186"/>
      <c r="C1788" s="416"/>
      <c r="D1788" s="412"/>
      <c r="E1788" s="412"/>
      <c r="F1788" s="412"/>
      <c r="G1788" s="413"/>
      <c r="H1788" s="411"/>
      <c r="I1788" s="411"/>
      <c r="J1788" s="411"/>
      <c r="K1788" s="411"/>
      <c r="L1788" s="411"/>
      <c r="M1788" s="411"/>
      <c r="N1788" s="411"/>
      <c r="O1788" s="411"/>
    </row>
    <row r="1789" spans="1:15" ht="15">
      <c r="A1789" s="418"/>
      <c r="B1789" s="186"/>
      <c r="C1789" s="416"/>
      <c r="D1789" s="412"/>
      <c r="E1789" s="412"/>
      <c r="F1789" s="412"/>
      <c r="G1789" s="413"/>
      <c r="H1789" s="411"/>
      <c r="I1789" s="411"/>
      <c r="J1789" s="411"/>
      <c r="K1789" s="411"/>
      <c r="L1789" s="411"/>
      <c r="M1789" s="411"/>
      <c r="N1789" s="411"/>
      <c r="O1789" s="411"/>
    </row>
    <row r="1790" spans="1:15" ht="15">
      <c r="A1790" s="418"/>
      <c r="B1790" s="186"/>
      <c r="C1790" s="416"/>
      <c r="D1790" s="412"/>
      <c r="E1790" s="412"/>
      <c r="F1790" s="412"/>
      <c r="G1790" s="413"/>
      <c r="H1790" s="411"/>
      <c r="I1790" s="411"/>
      <c r="J1790" s="411"/>
      <c r="K1790" s="411"/>
      <c r="L1790" s="411"/>
      <c r="M1790" s="411"/>
      <c r="N1790" s="411"/>
      <c r="O1790" s="411"/>
    </row>
    <row r="1791" spans="1:15" ht="15">
      <c r="A1791" s="418"/>
      <c r="B1791" s="186"/>
      <c r="C1791" s="416"/>
      <c r="D1791" s="412"/>
      <c r="E1791" s="412"/>
      <c r="F1791" s="412"/>
      <c r="G1791" s="413"/>
      <c r="H1791" s="411"/>
      <c r="I1791" s="411"/>
      <c r="J1791" s="411"/>
      <c r="K1791" s="411"/>
      <c r="L1791" s="411"/>
      <c r="M1791" s="411"/>
      <c r="N1791" s="411"/>
      <c r="O1791" s="411"/>
    </row>
    <row r="1792" spans="1:15" ht="15">
      <c r="A1792" s="418"/>
      <c r="B1792" s="186"/>
      <c r="C1792" s="416"/>
      <c r="D1792" s="412"/>
      <c r="E1792" s="412"/>
      <c r="F1792" s="412"/>
      <c r="G1792" s="413"/>
      <c r="H1792" s="411"/>
      <c r="I1792" s="411"/>
      <c r="J1792" s="411"/>
      <c r="K1792" s="411"/>
      <c r="L1792" s="411"/>
      <c r="M1792" s="411"/>
      <c r="N1792" s="411"/>
      <c r="O1792" s="411"/>
    </row>
    <row r="1793" spans="1:15" ht="15">
      <c r="A1793" s="415"/>
      <c r="B1793" s="186"/>
      <c r="C1793" s="416"/>
      <c r="D1793" s="412"/>
      <c r="E1793" s="412"/>
      <c r="F1793" s="412"/>
      <c r="G1793" s="413"/>
      <c r="H1793" s="411"/>
      <c r="I1793" s="411"/>
      <c r="J1793" s="411"/>
      <c r="K1793" s="411"/>
      <c r="L1793" s="411"/>
      <c r="M1793" s="411"/>
      <c r="N1793" s="411"/>
      <c r="O1793" s="411"/>
    </row>
    <row r="1794" spans="1:15" ht="15">
      <c r="A1794" s="415"/>
      <c r="B1794" s="186"/>
      <c r="C1794" s="416"/>
      <c r="D1794" s="412"/>
      <c r="E1794" s="412"/>
      <c r="F1794" s="412"/>
      <c r="G1794" s="413"/>
      <c r="H1794" s="411"/>
      <c r="I1794" s="411"/>
      <c r="J1794" s="411"/>
      <c r="K1794" s="411"/>
      <c r="L1794" s="411"/>
      <c r="M1794" s="411"/>
      <c r="N1794" s="411"/>
      <c r="O1794" s="411"/>
    </row>
    <row r="1795" spans="1:15" ht="15">
      <c r="A1795" s="415"/>
      <c r="B1795" s="186"/>
      <c r="C1795" s="416"/>
      <c r="D1795" s="412"/>
      <c r="E1795" s="412"/>
      <c r="F1795" s="412"/>
      <c r="G1795" s="413"/>
      <c r="H1795" s="411"/>
      <c r="I1795" s="411"/>
      <c r="J1795" s="411"/>
      <c r="K1795" s="411"/>
      <c r="L1795" s="411"/>
      <c r="M1795" s="411"/>
      <c r="N1795" s="411"/>
      <c r="O1795" s="411"/>
    </row>
    <row r="1796" spans="1:15" ht="15">
      <c r="A1796" s="415"/>
      <c r="B1796" s="186"/>
      <c r="C1796" s="416"/>
      <c r="D1796" s="412"/>
      <c r="E1796" s="412"/>
      <c r="F1796" s="412"/>
      <c r="G1796" s="413"/>
      <c r="H1796" s="411"/>
      <c r="I1796" s="411"/>
      <c r="J1796" s="411"/>
      <c r="K1796" s="411"/>
      <c r="L1796" s="411"/>
      <c r="M1796" s="411"/>
      <c r="N1796" s="411"/>
      <c r="O1796" s="411"/>
    </row>
    <row r="1797" spans="1:15" ht="15">
      <c r="A1797" s="415"/>
      <c r="B1797" s="186"/>
      <c r="C1797" s="416"/>
      <c r="D1797" s="412"/>
      <c r="E1797" s="412"/>
      <c r="F1797" s="412"/>
      <c r="G1797" s="413"/>
      <c r="H1797" s="411"/>
      <c r="I1797" s="411"/>
      <c r="J1797" s="411"/>
      <c r="K1797" s="411"/>
      <c r="L1797" s="411"/>
      <c r="M1797" s="411"/>
      <c r="N1797" s="411"/>
      <c r="O1797" s="411"/>
    </row>
    <row r="1798" spans="1:15" ht="15">
      <c r="A1798" s="415"/>
      <c r="B1798" s="186"/>
      <c r="C1798" s="416"/>
      <c r="D1798" s="412"/>
      <c r="E1798" s="412"/>
      <c r="F1798" s="412"/>
      <c r="G1798" s="413"/>
      <c r="H1798" s="411"/>
      <c r="I1798" s="411"/>
      <c r="J1798" s="411"/>
      <c r="K1798" s="411"/>
      <c r="L1798" s="411"/>
      <c r="M1798" s="411"/>
      <c r="N1798" s="411"/>
      <c r="O1798" s="411"/>
    </row>
    <row r="1799" spans="1:15" ht="15">
      <c r="A1799" s="415"/>
      <c r="B1799" s="186"/>
      <c r="C1799" s="416"/>
      <c r="D1799" s="412"/>
      <c r="E1799" s="412"/>
      <c r="F1799" s="412"/>
      <c r="G1799" s="413"/>
      <c r="H1799" s="411"/>
      <c r="I1799" s="411"/>
      <c r="J1799" s="411"/>
      <c r="K1799" s="411"/>
      <c r="L1799" s="411"/>
      <c r="M1799" s="411"/>
      <c r="N1799" s="411"/>
      <c r="O1799" s="411"/>
    </row>
    <row r="1800" spans="1:15" ht="15">
      <c r="A1800" s="415"/>
      <c r="B1800" s="186"/>
      <c r="C1800" s="416"/>
      <c r="D1800" s="412"/>
      <c r="E1800" s="412"/>
      <c r="F1800" s="412"/>
      <c r="G1800" s="413"/>
      <c r="H1800" s="412"/>
      <c r="I1800" s="412"/>
      <c r="J1800" s="412"/>
      <c r="K1800" s="412"/>
      <c r="L1800" s="412"/>
      <c r="M1800" s="412"/>
      <c r="N1800" s="412"/>
      <c r="O1800" s="412"/>
    </row>
    <row r="1801" spans="1:15" ht="15">
      <c r="A1801" s="415"/>
      <c r="B1801" s="186"/>
      <c r="C1801" s="416"/>
      <c r="D1801" s="412"/>
      <c r="E1801" s="412"/>
      <c r="F1801" s="412"/>
      <c r="G1801" s="413"/>
      <c r="H1801" s="412"/>
      <c r="I1801" s="412"/>
      <c r="J1801" s="412"/>
      <c r="K1801" s="412"/>
      <c r="L1801" s="412"/>
      <c r="M1801" s="412"/>
      <c r="N1801" s="412"/>
      <c r="O1801" s="412"/>
    </row>
    <row r="1802" spans="1:15" ht="15">
      <c r="A1802" s="415"/>
      <c r="B1802" s="186"/>
      <c r="C1802" s="416"/>
      <c r="D1802" s="412"/>
      <c r="E1802" s="412"/>
      <c r="F1802" s="412"/>
      <c r="G1802" s="413"/>
      <c r="H1802" s="412"/>
      <c r="I1802" s="412"/>
      <c r="J1802" s="412"/>
      <c r="K1802" s="412"/>
      <c r="L1802" s="412"/>
      <c r="M1802" s="412"/>
      <c r="N1802" s="412"/>
      <c r="O1802" s="412"/>
    </row>
    <row r="1803" spans="1:15" ht="15">
      <c r="A1803" s="415"/>
      <c r="B1803" s="186"/>
      <c r="C1803" s="416"/>
      <c r="D1803" s="412"/>
      <c r="E1803" s="412"/>
      <c r="F1803" s="412"/>
      <c r="G1803" s="413"/>
      <c r="H1803" s="411"/>
      <c r="I1803" s="411"/>
      <c r="J1803" s="411"/>
      <c r="K1803" s="411"/>
      <c r="L1803" s="411"/>
      <c r="M1803" s="411"/>
      <c r="N1803" s="411"/>
      <c r="O1803" s="411"/>
    </row>
    <row r="1804" spans="1:15" ht="15">
      <c r="A1804" s="415"/>
      <c r="B1804" s="186"/>
      <c r="C1804" s="416"/>
      <c r="D1804" s="412"/>
      <c r="E1804" s="412"/>
      <c r="F1804" s="412"/>
      <c r="G1804" s="413"/>
      <c r="H1804" s="411"/>
      <c r="I1804" s="411"/>
      <c r="J1804" s="411"/>
      <c r="K1804" s="411"/>
      <c r="L1804" s="411"/>
      <c r="M1804" s="411"/>
      <c r="N1804" s="411"/>
      <c r="O1804" s="411"/>
    </row>
    <row r="1805" spans="1:15" ht="15">
      <c r="A1805" s="415"/>
      <c r="B1805" s="186"/>
      <c r="C1805" s="416"/>
      <c r="D1805" s="412"/>
      <c r="E1805" s="412"/>
      <c r="F1805" s="412"/>
      <c r="G1805" s="413"/>
      <c r="H1805" s="411"/>
      <c r="I1805" s="411"/>
      <c r="J1805" s="411"/>
      <c r="K1805" s="411"/>
      <c r="L1805" s="411"/>
      <c r="M1805" s="411"/>
      <c r="N1805" s="411"/>
      <c r="O1805" s="411"/>
    </row>
    <row r="1806" spans="1:15" ht="15">
      <c r="A1806" s="415"/>
      <c r="B1806" s="186"/>
      <c r="C1806" s="416"/>
      <c r="D1806" s="412"/>
      <c r="E1806" s="412"/>
      <c r="F1806" s="412"/>
      <c r="G1806" s="413"/>
      <c r="H1806" s="411"/>
      <c r="I1806" s="411"/>
      <c r="J1806" s="411"/>
      <c r="K1806" s="411"/>
      <c r="L1806" s="411"/>
      <c r="M1806" s="411"/>
      <c r="N1806" s="411"/>
      <c r="O1806" s="411"/>
    </row>
    <row r="1807" spans="1:15" ht="15">
      <c r="A1807" s="415"/>
      <c r="B1807" s="186"/>
      <c r="C1807" s="416"/>
      <c r="D1807" s="412"/>
      <c r="E1807" s="412"/>
      <c r="F1807" s="412"/>
      <c r="G1807" s="413"/>
      <c r="H1807" s="411"/>
      <c r="I1807" s="411"/>
      <c r="J1807" s="411"/>
      <c r="K1807" s="411"/>
      <c r="L1807" s="411"/>
      <c r="M1807" s="411"/>
      <c r="N1807" s="411"/>
      <c r="O1807" s="411"/>
    </row>
    <row r="1808" spans="1:15" ht="15">
      <c r="A1808" s="415"/>
      <c r="B1808" s="186"/>
      <c r="C1808" s="416"/>
      <c r="D1808" s="412"/>
      <c r="E1808" s="412"/>
      <c r="F1808" s="412"/>
      <c r="G1808" s="413"/>
      <c r="H1808" s="411"/>
      <c r="I1808" s="411"/>
      <c r="J1808" s="411"/>
      <c r="K1808" s="411"/>
      <c r="L1808" s="411"/>
      <c r="M1808" s="411"/>
      <c r="N1808" s="411"/>
      <c r="O1808" s="411"/>
    </row>
    <row r="1809" spans="1:15" ht="15">
      <c r="A1809" s="415"/>
      <c r="B1809" s="186"/>
      <c r="C1809" s="416"/>
      <c r="D1809" s="412"/>
      <c r="E1809" s="412"/>
      <c r="F1809" s="412"/>
      <c r="G1809" s="413"/>
      <c r="H1809" s="411"/>
      <c r="I1809" s="411"/>
      <c r="J1809" s="411"/>
      <c r="K1809" s="411"/>
      <c r="L1809" s="411"/>
      <c r="M1809" s="411"/>
      <c r="N1809" s="411"/>
      <c r="O1809" s="411"/>
    </row>
    <row r="1810" spans="1:15" ht="15">
      <c r="A1810" s="415"/>
      <c r="B1810" s="186"/>
      <c r="C1810" s="416"/>
      <c r="D1810" s="412"/>
      <c r="E1810" s="412"/>
      <c r="F1810" s="412"/>
      <c r="G1810" s="413"/>
      <c r="H1810" s="411"/>
      <c r="I1810" s="411"/>
      <c r="J1810" s="411"/>
      <c r="K1810" s="411"/>
      <c r="L1810" s="411"/>
      <c r="M1810" s="411"/>
      <c r="N1810" s="411"/>
      <c r="O1810" s="411"/>
    </row>
    <row r="1811" spans="1:15" ht="15">
      <c r="A1811" s="415"/>
      <c r="B1811" s="186"/>
      <c r="C1811" s="416"/>
      <c r="D1811" s="412"/>
      <c r="E1811" s="412"/>
      <c r="F1811" s="412"/>
      <c r="G1811" s="413"/>
      <c r="H1811" s="411"/>
      <c r="I1811" s="411"/>
      <c r="J1811" s="411"/>
      <c r="K1811" s="411"/>
      <c r="L1811" s="411"/>
      <c r="M1811" s="411"/>
      <c r="N1811" s="411"/>
      <c r="O1811" s="411"/>
    </row>
    <row r="1812" spans="1:15" ht="15">
      <c r="A1812" s="415"/>
      <c r="B1812" s="186"/>
      <c r="C1812" s="416"/>
      <c r="D1812" s="412"/>
      <c r="E1812" s="412"/>
      <c r="F1812" s="412"/>
      <c r="G1812" s="413"/>
      <c r="H1812" s="411"/>
      <c r="I1812" s="411"/>
      <c r="J1812" s="411"/>
      <c r="K1812" s="411"/>
      <c r="L1812" s="411"/>
      <c r="M1812" s="411"/>
      <c r="N1812" s="411"/>
      <c r="O1812" s="411"/>
    </row>
    <row r="1813" spans="1:15" ht="15">
      <c r="A1813" s="415"/>
      <c r="B1813" s="186"/>
      <c r="C1813" s="416"/>
      <c r="D1813" s="412"/>
      <c r="E1813" s="412"/>
      <c r="F1813" s="412"/>
      <c r="G1813" s="413"/>
      <c r="H1813" s="411"/>
      <c r="I1813" s="411"/>
      <c r="J1813" s="411"/>
      <c r="K1813" s="411"/>
      <c r="L1813" s="411"/>
      <c r="M1813" s="411"/>
      <c r="N1813" s="411"/>
      <c r="O1813" s="411"/>
    </row>
    <row r="1814" spans="1:15" ht="15">
      <c r="A1814" s="415"/>
      <c r="B1814" s="186"/>
      <c r="C1814" s="416"/>
      <c r="D1814" s="412"/>
      <c r="E1814" s="412"/>
      <c r="F1814" s="412"/>
      <c r="G1814" s="413"/>
      <c r="H1814" s="411"/>
      <c r="I1814" s="411"/>
      <c r="J1814" s="411"/>
      <c r="K1814" s="411"/>
      <c r="L1814" s="411"/>
      <c r="M1814" s="411"/>
      <c r="N1814" s="411"/>
      <c r="O1814" s="411"/>
    </row>
    <row r="1815" spans="1:15" ht="15">
      <c r="A1815" s="415"/>
      <c r="B1815" s="186"/>
      <c r="C1815" s="416"/>
      <c r="D1815" s="412"/>
      <c r="E1815" s="412"/>
      <c r="F1815" s="412"/>
      <c r="G1815" s="413"/>
      <c r="H1815" s="411"/>
      <c r="I1815" s="411"/>
      <c r="J1815" s="411"/>
      <c r="K1815" s="411"/>
      <c r="L1815" s="411"/>
      <c r="M1815" s="411"/>
      <c r="N1815" s="411"/>
      <c r="O1815" s="411"/>
    </row>
    <row r="1816" spans="1:15" ht="15">
      <c r="A1816" s="415"/>
      <c r="B1816" s="186"/>
      <c r="C1816" s="416"/>
      <c r="D1816" s="412"/>
      <c r="E1816" s="412"/>
      <c r="F1816" s="412"/>
      <c r="G1816" s="413"/>
      <c r="H1816" s="412"/>
      <c r="I1816" s="412"/>
      <c r="J1816" s="412"/>
      <c r="K1816" s="412"/>
      <c r="L1816" s="412"/>
      <c r="M1816" s="412"/>
      <c r="N1816" s="412"/>
      <c r="O1816" s="412"/>
    </row>
    <row r="1817" spans="1:15" ht="15">
      <c r="A1817" s="415"/>
      <c r="B1817" s="186"/>
      <c r="C1817" s="416"/>
      <c r="D1817" s="412"/>
      <c r="E1817" s="412"/>
      <c r="F1817" s="412"/>
      <c r="G1817" s="413"/>
      <c r="H1817" s="412"/>
      <c r="I1817" s="412"/>
      <c r="J1817" s="412"/>
      <c r="K1817" s="412"/>
      <c r="L1817" s="412"/>
      <c r="M1817" s="412"/>
      <c r="N1817" s="412"/>
      <c r="O1817" s="412"/>
    </row>
    <row r="1818" spans="1:15" ht="15">
      <c r="A1818" s="415"/>
      <c r="B1818" s="186"/>
      <c r="C1818" s="416"/>
      <c r="D1818" s="412"/>
      <c r="E1818" s="412"/>
      <c r="F1818" s="412"/>
      <c r="G1818" s="413"/>
      <c r="H1818" s="412"/>
      <c r="I1818" s="412"/>
      <c r="J1818" s="412"/>
      <c r="K1818" s="412"/>
      <c r="L1818" s="412"/>
      <c r="M1818" s="412"/>
      <c r="N1818" s="412"/>
      <c r="O1818" s="412"/>
    </row>
    <row r="1819" spans="1:15" ht="15">
      <c r="A1819" s="415"/>
      <c r="B1819" s="186"/>
      <c r="C1819" s="416"/>
      <c r="D1819" s="412"/>
      <c r="E1819" s="412"/>
      <c r="F1819" s="412"/>
      <c r="G1819" s="413"/>
      <c r="H1819" s="412"/>
      <c r="I1819" s="412"/>
      <c r="J1819" s="412"/>
      <c r="K1819" s="412"/>
      <c r="L1819" s="412"/>
      <c r="M1819" s="412"/>
      <c r="N1819" s="412"/>
      <c r="O1819" s="412"/>
    </row>
    <row r="1820" spans="1:15" ht="15">
      <c r="A1820" s="282"/>
      <c r="B1820" s="186"/>
      <c r="C1820" s="45"/>
      <c r="D1820" s="177"/>
      <c r="E1820" s="177"/>
      <c r="F1820" s="177"/>
      <c r="G1820" s="45"/>
      <c r="H1820" s="47"/>
      <c r="I1820" s="47"/>
      <c r="J1820" s="47"/>
      <c r="K1820" s="47"/>
      <c r="L1820" s="47"/>
      <c r="M1820" s="47"/>
      <c r="N1820" s="47"/>
      <c r="O1820" s="47"/>
    </row>
    <row r="1821" spans="1:15" ht="15">
      <c r="A1821" s="415"/>
      <c r="B1821" s="186"/>
      <c r="C1821" s="416"/>
      <c r="D1821" s="412"/>
      <c r="E1821" s="412"/>
      <c r="F1821" s="412"/>
      <c r="G1821" s="413"/>
      <c r="H1821" s="411"/>
      <c r="I1821" s="411"/>
      <c r="J1821" s="411"/>
      <c r="K1821" s="411"/>
      <c r="L1821" s="411"/>
      <c r="M1821" s="411"/>
      <c r="N1821" s="411"/>
      <c r="O1821" s="411"/>
    </row>
    <row r="1822" spans="1:15" ht="15">
      <c r="A1822" s="415"/>
      <c r="B1822" s="186"/>
      <c r="C1822" s="416"/>
      <c r="D1822" s="412"/>
      <c r="E1822" s="412"/>
      <c r="F1822" s="412"/>
      <c r="G1822" s="413"/>
      <c r="H1822" s="411"/>
      <c r="I1822" s="411"/>
      <c r="J1822" s="411"/>
      <c r="K1822" s="411"/>
      <c r="L1822" s="411"/>
      <c r="M1822" s="411"/>
      <c r="N1822" s="411"/>
      <c r="O1822" s="411"/>
    </row>
    <row r="1823" spans="1:15" ht="15">
      <c r="A1823" s="415"/>
      <c r="B1823" s="186"/>
      <c r="C1823" s="416"/>
      <c r="D1823" s="412"/>
      <c r="E1823" s="412"/>
      <c r="F1823" s="412"/>
      <c r="G1823" s="413"/>
      <c r="H1823" s="411"/>
      <c r="I1823" s="411"/>
      <c r="J1823" s="411"/>
      <c r="K1823" s="411"/>
      <c r="L1823" s="411"/>
      <c r="M1823" s="411"/>
      <c r="N1823" s="411"/>
      <c r="O1823" s="411"/>
    </row>
    <row r="1824" spans="1:15" ht="15">
      <c r="A1824" s="415"/>
      <c r="B1824" s="186"/>
      <c r="C1824" s="416"/>
      <c r="D1824" s="412"/>
      <c r="E1824" s="412"/>
      <c r="F1824" s="412"/>
      <c r="G1824" s="413"/>
      <c r="H1824" s="411"/>
      <c r="I1824" s="411"/>
      <c r="J1824" s="411"/>
      <c r="K1824" s="411"/>
      <c r="L1824" s="411"/>
      <c r="M1824" s="411"/>
      <c r="N1824" s="411"/>
      <c r="O1824" s="411"/>
    </row>
    <row r="1825" spans="1:15" ht="15">
      <c r="A1825" s="415"/>
      <c r="B1825" s="186"/>
      <c r="C1825" s="416"/>
      <c r="D1825" s="412"/>
      <c r="E1825" s="412"/>
      <c r="F1825" s="412"/>
      <c r="G1825" s="413"/>
      <c r="H1825" s="411"/>
      <c r="I1825" s="411"/>
      <c r="J1825" s="411"/>
      <c r="K1825" s="411"/>
      <c r="L1825" s="411"/>
      <c r="M1825" s="411"/>
      <c r="N1825" s="411"/>
      <c r="O1825" s="411"/>
    </row>
    <row r="1826" spans="1:15" ht="15">
      <c r="A1826" s="415"/>
      <c r="B1826" s="186"/>
      <c r="C1826" s="416"/>
      <c r="D1826" s="412"/>
      <c r="E1826" s="412"/>
      <c r="F1826" s="412"/>
      <c r="G1826" s="413"/>
      <c r="H1826" s="411"/>
      <c r="I1826" s="411"/>
      <c r="J1826" s="411"/>
      <c r="K1826" s="411"/>
      <c r="L1826" s="411"/>
      <c r="M1826" s="411"/>
      <c r="N1826" s="411"/>
      <c r="O1826" s="411"/>
    </row>
    <row r="1827" spans="1:15" ht="15">
      <c r="A1827" s="415"/>
      <c r="B1827" s="186"/>
      <c r="C1827" s="416"/>
      <c r="D1827" s="412"/>
      <c r="E1827" s="412"/>
      <c r="F1827" s="412"/>
      <c r="G1827" s="413"/>
      <c r="H1827" s="411"/>
      <c r="I1827" s="411"/>
      <c r="J1827" s="411"/>
      <c r="K1827" s="411"/>
      <c r="L1827" s="411"/>
      <c r="M1827" s="411"/>
      <c r="N1827" s="411"/>
      <c r="O1827" s="411"/>
    </row>
    <row r="1828" spans="1:15" ht="15">
      <c r="A1828" s="415"/>
      <c r="B1828" s="186"/>
      <c r="C1828" s="416"/>
      <c r="D1828" s="412"/>
      <c r="E1828" s="412"/>
      <c r="F1828" s="412"/>
      <c r="G1828" s="413"/>
      <c r="H1828" s="411"/>
      <c r="I1828" s="411"/>
      <c r="J1828" s="411"/>
      <c r="K1828" s="411"/>
      <c r="L1828" s="411"/>
      <c r="M1828" s="411"/>
      <c r="N1828" s="411"/>
      <c r="O1828" s="411"/>
    </row>
    <row r="1829" spans="1:15" ht="15">
      <c r="A1829" s="415"/>
      <c r="B1829" s="186"/>
      <c r="C1829" s="416"/>
      <c r="D1829" s="412"/>
      <c r="E1829" s="412"/>
      <c r="F1829" s="412"/>
      <c r="G1829" s="413"/>
      <c r="H1829" s="411"/>
      <c r="I1829" s="411"/>
      <c r="J1829" s="411"/>
      <c r="K1829" s="411"/>
      <c r="L1829" s="411"/>
      <c r="M1829" s="411"/>
      <c r="N1829" s="411"/>
      <c r="O1829" s="411"/>
    </row>
    <row r="1830" spans="1:15" ht="15">
      <c r="A1830" s="415"/>
      <c r="B1830" s="186"/>
      <c r="C1830" s="416"/>
      <c r="D1830" s="412"/>
      <c r="E1830" s="412"/>
      <c r="F1830" s="412"/>
      <c r="G1830" s="413"/>
      <c r="H1830" s="411"/>
      <c r="I1830" s="411"/>
      <c r="J1830" s="411"/>
      <c r="K1830" s="411"/>
      <c r="L1830" s="411"/>
      <c r="M1830" s="411"/>
      <c r="N1830" s="411"/>
      <c r="O1830" s="411"/>
    </row>
    <row r="1831" spans="1:15" ht="15">
      <c r="A1831" s="415"/>
      <c r="B1831" s="186"/>
      <c r="C1831" s="416"/>
      <c r="D1831" s="412"/>
      <c r="E1831" s="412"/>
      <c r="F1831" s="412"/>
      <c r="G1831" s="413"/>
      <c r="H1831" s="411"/>
      <c r="I1831" s="411"/>
      <c r="J1831" s="412"/>
      <c r="K1831" s="411"/>
      <c r="L1831" s="411"/>
      <c r="M1831" s="411"/>
      <c r="N1831" s="411"/>
      <c r="O1831" s="411"/>
    </row>
    <row r="1832" spans="1:15" ht="15">
      <c r="A1832" s="415"/>
      <c r="B1832" s="186"/>
      <c r="C1832" s="416"/>
      <c r="D1832" s="412"/>
      <c r="E1832" s="412"/>
      <c r="F1832" s="412"/>
      <c r="G1832" s="413"/>
      <c r="H1832" s="411"/>
      <c r="I1832" s="411"/>
      <c r="J1832" s="412"/>
      <c r="K1832" s="411"/>
      <c r="L1832" s="411"/>
      <c r="M1832" s="411"/>
      <c r="N1832" s="411"/>
      <c r="O1832" s="411"/>
    </row>
    <row r="1833" spans="1:15" ht="15">
      <c r="A1833" s="415"/>
      <c r="B1833" s="186"/>
      <c r="C1833" s="416"/>
      <c r="D1833" s="412"/>
      <c r="E1833" s="412"/>
      <c r="F1833" s="412"/>
      <c r="G1833" s="413"/>
      <c r="H1833" s="411"/>
      <c r="I1833" s="411"/>
      <c r="J1833" s="412"/>
      <c r="K1833" s="411"/>
      <c r="L1833" s="411"/>
      <c r="M1833" s="411"/>
      <c r="N1833" s="411"/>
      <c r="O1833" s="411"/>
    </row>
    <row r="1834" spans="1:15" ht="15">
      <c r="A1834" s="415"/>
      <c r="B1834" s="186"/>
      <c r="C1834" s="416"/>
      <c r="D1834" s="412"/>
      <c r="E1834" s="412"/>
      <c r="F1834" s="412"/>
      <c r="G1834" s="413"/>
      <c r="H1834" s="411"/>
      <c r="I1834" s="411"/>
      <c r="J1834" s="412"/>
      <c r="K1834" s="411"/>
      <c r="L1834" s="411"/>
      <c r="M1834" s="411"/>
      <c r="N1834" s="411"/>
      <c r="O1834" s="411"/>
    </row>
    <row r="1835" spans="1:15" ht="15">
      <c r="A1835" s="415"/>
      <c r="B1835" s="186"/>
      <c r="C1835" s="416"/>
      <c r="D1835" s="412"/>
      <c r="E1835" s="412"/>
      <c r="F1835" s="412"/>
      <c r="G1835" s="413"/>
      <c r="H1835" s="411"/>
      <c r="I1835" s="411"/>
      <c r="J1835" s="412"/>
      <c r="K1835" s="411"/>
      <c r="L1835" s="411"/>
      <c r="M1835" s="411"/>
      <c r="N1835" s="411"/>
      <c r="O1835" s="411"/>
    </row>
    <row r="1836" spans="1:15" ht="15">
      <c r="A1836" s="414"/>
      <c r="B1836" s="186"/>
      <c r="C1836" s="416"/>
      <c r="D1836" s="412"/>
      <c r="E1836" s="412"/>
      <c r="F1836" s="412"/>
      <c r="G1836" s="413"/>
      <c r="H1836" s="581"/>
      <c r="I1836" s="411"/>
      <c r="J1836" s="411"/>
      <c r="K1836" s="411"/>
      <c r="L1836" s="411"/>
      <c r="M1836" s="411"/>
      <c r="N1836" s="411"/>
      <c r="O1836" s="580"/>
    </row>
    <row r="1837" spans="1:15" ht="15">
      <c r="A1837" s="415"/>
      <c r="B1837" s="186"/>
      <c r="C1837" s="416"/>
      <c r="D1837" s="412"/>
      <c r="E1837" s="412"/>
      <c r="F1837" s="412"/>
      <c r="G1837" s="413"/>
      <c r="H1837" s="581"/>
      <c r="I1837" s="411"/>
      <c r="J1837" s="411"/>
      <c r="K1837" s="411"/>
      <c r="L1837" s="411"/>
      <c r="M1837" s="411"/>
      <c r="N1837" s="411"/>
      <c r="O1837" s="580"/>
    </row>
    <row r="1838" spans="1:15" ht="15">
      <c r="A1838" s="415"/>
      <c r="B1838" s="186"/>
      <c r="C1838" s="416"/>
      <c r="D1838" s="412"/>
      <c r="E1838" s="412"/>
      <c r="F1838" s="412"/>
      <c r="G1838" s="413"/>
      <c r="H1838" s="581"/>
      <c r="I1838" s="411"/>
      <c r="J1838" s="411"/>
      <c r="K1838" s="411"/>
      <c r="L1838" s="411"/>
      <c r="M1838" s="411"/>
      <c r="N1838" s="411"/>
      <c r="O1838" s="580"/>
    </row>
    <row r="1839" spans="1:15" ht="15">
      <c r="A1839" s="415"/>
      <c r="B1839" s="186"/>
      <c r="C1839" s="416"/>
      <c r="D1839" s="412"/>
      <c r="E1839" s="412"/>
      <c r="F1839" s="412"/>
      <c r="G1839" s="413"/>
      <c r="H1839" s="581"/>
      <c r="I1839" s="411"/>
      <c r="J1839" s="411"/>
      <c r="K1839" s="411"/>
      <c r="L1839" s="411"/>
      <c r="M1839" s="411"/>
      <c r="N1839" s="411"/>
      <c r="O1839" s="580"/>
    </row>
    <row r="1840" spans="1:15" ht="15">
      <c r="A1840" s="415"/>
      <c r="B1840" s="186"/>
      <c r="C1840" s="416"/>
      <c r="D1840" s="412"/>
      <c r="E1840" s="412"/>
      <c r="F1840" s="412"/>
      <c r="G1840" s="413"/>
      <c r="H1840" s="581"/>
      <c r="I1840" s="411"/>
      <c r="J1840" s="411"/>
      <c r="K1840" s="411"/>
      <c r="L1840" s="411"/>
      <c r="M1840" s="411"/>
      <c r="N1840" s="411"/>
      <c r="O1840" s="580"/>
    </row>
    <row r="1841" spans="1:15" ht="15">
      <c r="A1841" s="415"/>
      <c r="B1841" s="186"/>
      <c r="C1841" s="416"/>
      <c r="D1841" s="412"/>
      <c r="E1841" s="412"/>
      <c r="F1841" s="412"/>
      <c r="G1841" s="413"/>
      <c r="H1841" s="581"/>
      <c r="I1841" s="411"/>
      <c r="J1841" s="411"/>
      <c r="K1841" s="411"/>
      <c r="L1841" s="411"/>
      <c r="M1841" s="411"/>
      <c r="N1841" s="411"/>
      <c r="O1841" s="580"/>
    </row>
    <row r="1842" spans="1:15" ht="15">
      <c r="A1842" s="415"/>
      <c r="B1842" s="186"/>
      <c r="C1842" s="416"/>
      <c r="D1842" s="412"/>
      <c r="E1842" s="412"/>
      <c r="F1842" s="412"/>
      <c r="G1842" s="413"/>
      <c r="H1842" s="581"/>
      <c r="I1842" s="411"/>
      <c r="J1842" s="411"/>
      <c r="K1842" s="411"/>
      <c r="L1842" s="411"/>
      <c r="M1842" s="411"/>
      <c r="N1842" s="411"/>
      <c r="O1842" s="580"/>
    </row>
    <row r="1843" spans="1:15" ht="15">
      <c r="A1843" s="415"/>
      <c r="B1843" s="186"/>
      <c r="C1843" s="416"/>
      <c r="D1843" s="412"/>
      <c r="E1843" s="412"/>
      <c r="F1843" s="412"/>
      <c r="G1843" s="413"/>
      <c r="H1843" s="581"/>
      <c r="I1843" s="411"/>
      <c r="J1843" s="411"/>
      <c r="K1843" s="411"/>
      <c r="L1843" s="411"/>
      <c r="M1843" s="411"/>
      <c r="N1843" s="411"/>
      <c r="O1843" s="580"/>
    </row>
    <row r="1844" spans="1:15" ht="15">
      <c r="A1844" s="415"/>
      <c r="B1844" s="186"/>
      <c r="C1844" s="416"/>
      <c r="D1844" s="412"/>
      <c r="E1844" s="412"/>
      <c r="F1844" s="412"/>
      <c r="G1844" s="413"/>
      <c r="H1844" s="411"/>
      <c r="I1844" s="411"/>
      <c r="J1844" s="411"/>
      <c r="K1844" s="411"/>
      <c r="L1844" s="411"/>
      <c r="M1844" s="411"/>
      <c r="N1844" s="411"/>
      <c r="O1844" s="411"/>
    </row>
    <row r="1845" spans="1:15" ht="15">
      <c r="A1845" s="415"/>
      <c r="B1845" s="186"/>
      <c r="C1845" s="416"/>
      <c r="D1845" s="412"/>
      <c r="E1845" s="412"/>
      <c r="F1845" s="412"/>
      <c r="G1845" s="413"/>
      <c r="H1845" s="411"/>
      <c r="I1845" s="411"/>
      <c r="J1845" s="411"/>
      <c r="K1845" s="411"/>
      <c r="L1845" s="411"/>
      <c r="M1845" s="411"/>
      <c r="N1845" s="411"/>
      <c r="O1845" s="411"/>
    </row>
    <row r="1846" spans="1:15" ht="15">
      <c r="A1846" s="415"/>
      <c r="B1846" s="186"/>
      <c r="C1846" s="416"/>
      <c r="D1846" s="412"/>
      <c r="E1846" s="412"/>
      <c r="F1846" s="412"/>
      <c r="G1846" s="413"/>
      <c r="H1846" s="411"/>
      <c r="I1846" s="411"/>
      <c r="J1846" s="411"/>
      <c r="K1846" s="411"/>
      <c r="L1846" s="411"/>
      <c r="M1846" s="411"/>
      <c r="N1846" s="411"/>
      <c r="O1846" s="411"/>
    </row>
    <row r="1847" spans="1:15" ht="15">
      <c r="A1847" s="415"/>
      <c r="B1847" s="186"/>
      <c r="C1847" s="416"/>
      <c r="D1847" s="412"/>
      <c r="E1847" s="412"/>
      <c r="F1847" s="412"/>
      <c r="G1847" s="413"/>
      <c r="H1847" s="411"/>
      <c r="I1847" s="411"/>
      <c r="J1847" s="411"/>
      <c r="K1847" s="411"/>
      <c r="L1847" s="411"/>
      <c r="M1847" s="411"/>
      <c r="N1847" s="411"/>
      <c r="O1847" s="411"/>
    </row>
    <row r="1848" spans="1:22" ht="15">
      <c r="A1848" s="415"/>
      <c r="B1848" s="186"/>
      <c r="C1848" s="416"/>
      <c r="D1848" s="412"/>
      <c r="E1848" s="412"/>
      <c r="F1848" s="412"/>
      <c r="G1848" s="413"/>
      <c r="H1848" s="411"/>
      <c r="I1848" s="411"/>
      <c r="J1848" s="411"/>
      <c r="K1848" s="411"/>
      <c r="L1848" s="411"/>
      <c r="M1848" s="411"/>
      <c r="N1848" s="411"/>
      <c r="O1848" s="411"/>
      <c r="S1848" s="33" t="s">
        <v>344</v>
      </c>
      <c r="T1848" s="100"/>
      <c r="U1848" s="100"/>
      <c r="V1848" s="100"/>
    </row>
    <row r="1849" spans="1:22" ht="15">
      <c r="A1849" s="415"/>
      <c r="B1849" s="186"/>
      <c r="C1849" s="416"/>
      <c r="D1849" s="412"/>
      <c r="E1849" s="412"/>
      <c r="F1849" s="412"/>
      <c r="G1849" s="413"/>
      <c r="H1849" s="411"/>
      <c r="I1849" s="411"/>
      <c r="J1849" s="411"/>
      <c r="K1849" s="411"/>
      <c r="L1849" s="411"/>
      <c r="M1849" s="411"/>
      <c r="N1849" s="411"/>
      <c r="O1849" s="411"/>
      <c r="S1849" s="33" t="s">
        <v>346</v>
      </c>
      <c r="T1849" s="173">
        <v>49.34</v>
      </c>
      <c r="U1849" s="250">
        <f aca="true" t="shared" si="54" ref="U1849:U1854">T1849*100/60</f>
        <v>82.23333333333333</v>
      </c>
      <c r="V1849" s="173"/>
    </row>
    <row r="1850" spans="1:22" ht="15">
      <c r="A1850" s="415"/>
      <c r="B1850" s="186"/>
      <c r="C1850" s="416"/>
      <c r="D1850" s="412"/>
      <c r="E1850" s="412"/>
      <c r="F1850" s="412"/>
      <c r="G1850" s="413"/>
      <c r="H1850" s="411"/>
      <c r="I1850" s="411"/>
      <c r="J1850" s="411"/>
      <c r="K1850" s="411"/>
      <c r="L1850" s="411"/>
      <c r="M1850" s="411"/>
      <c r="N1850" s="411"/>
      <c r="O1850" s="411"/>
      <c r="S1850" s="33" t="s">
        <v>347</v>
      </c>
      <c r="T1850" s="173">
        <v>3</v>
      </c>
      <c r="U1850" s="250">
        <f t="shared" si="54"/>
        <v>5</v>
      </c>
      <c r="V1850" s="173"/>
    </row>
    <row r="1851" spans="1:22" ht="15">
      <c r="A1851" s="415"/>
      <c r="B1851" s="186"/>
      <c r="C1851" s="416"/>
      <c r="D1851" s="412"/>
      <c r="E1851" s="412"/>
      <c r="F1851" s="412"/>
      <c r="G1851" s="413"/>
      <c r="H1851" s="411"/>
      <c r="I1851" s="411"/>
      <c r="J1851" s="411"/>
      <c r="K1851" s="411"/>
      <c r="L1851" s="411"/>
      <c r="M1851" s="411"/>
      <c r="N1851" s="411"/>
      <c r="O1851" s="411"/>
      <c r="S1851" s="33" t="s">
        <v>348</v>
      </c>
      <c r="T1851" s="173">
        <v>1.5</v>
      </c>
      <c r="U1851" s="250">
        <f t="shared" si="54"/>
        <v>2.5</v>
      </c>
      <c r="V1851" s="173"/>
    </row>
    <row r="1852" spans="1:22" ht="15">
      <c r="A1852" s="415"/>
      <c r="B1852" s="186"/>
      <c r="C1852" s="416"/>
      <c r="D1852" s="412"/>
      <c r="E1852" s="412"/>
      <c r="F1852" s="412"/>
      <c r="G1852" s="413"/>
      <c r="H1852" s="411"/>
      <c r="I1852" s="411"/>
      <c r="J1852" s="411"/>
      <c r="K1852" s="411"/>
      <c r="L1852" s="411"/>
      <c r="M1852" s="411"/>
      <c r="N1852" s="411"/>
      <c r="O1852" s="411"/>
      <c r="S1852" s="33" t="s">
        <v>345</v>
      </c>
      <c r="T1852" s="173">
        <v>0.84</v>
      </c>
      <c r="U1852" s="250">
        <f t="shared" si="54"/>
        <v>1.4</v>
      </c>
      <c r="V1852" s="173"/>
    </row>
    <row r="1853" spans="1:22" ht="15">
      <c r="A1853" s="415"/>
      <c r="B1853" s="186"/>
      <c r="C1853" s="416"/>
      <c r="D1853" s="412"/>
      <c r="E1853" s="412"/>
      <c r="F1853" s="412"/>
      <c r="G1853" s="413"/>
      <c r="H1853" s="411"/>
      <c r="I1853" s="411"/>
      <c r="J1853" s="411"/>
      <c r="K1853" s="411"/>
      <c r="L1853" s="411"/>
      <c r="M1853" s="411"/>
      <c r="N1853" s="411"/>
      <c r="O1853" s="411"/>
      <c r="S1853" s="33" t="s">
        <v>349</v>
      </c>
      <c r="T1853" s="173">
        <v>0.47</v>
      </c>
      <c r="U1853" s="250">
        <f t="shared" si="54"/>
        <v>0.7833333333333333</v>
      </c>
      <c r="V1853" s="173"/>
    </row>
    <row r="1854" spans="1:22" ht="15">
      <c r="A1854" s="415"/>
      <c r="B1854" s="186"/>
      <c r="C1854" s="416"/>
      <c r="D1854" s="412"/>
      <c r="E1854" s="412"/>
      <c r="F1854" s="412"/>
      <c r="G1854" s="413"/>
      <c r="H1854" s="411"/>
      <c r="I1854" s="411"/>
      <c r="J1854" s="411"/>
      <c r="K1854" s="411"/>
      <c r="L1854" s="411"/>
      <c r="M1854" s="411"/>
      <c r="N1854" s="411"/>
      <c r="O1854" s="411"/>
      <c r="S1854" s="33" t="s">
        <v>350</v>
      </c>
      <c r="T1854" s="173">
        <v>0.7</v>
      </c>
      <c r="U1854" s="250">
        <f t="shared" si="54"/>
        <v>1.1666666666666667</v>
      </c>
      <c r="V1854" s="173"/>
    </row>
    <row r="1855" spans="1:22" ht="15">
      <c r="A1855" s="361"/>
      <c r="B1855" s="186"/>
      <c r="C1855" s="416"/>
      <c r="D1855" s="412"/>
      <c r="E1855" s="412"/>
      <c r="F1855" s="412"/>
      <c r="G1855" s="413"/>
      <c r="H1855" s="411"/>
      <c r="I1855" s="411"/>
      <c r="J1855" s="411"/>
      <c r="K1855" s="411"/>
      <c r="L1855" s="411"/>
      <c r="M1855" s="411"/>
      <c r="N1855" s="411"/>
      <c r="O1855" s="411"/>
      <c r="T1855" s="270" t="s">
        <v>29</v>
      </c>
      <c r="U1855" s="173" t="s">
        <v>45</v>
      </c>
      <c r="V1855" s="173"/>
    </row>
    <row r="1856" spans="1:15" ht="15">
      <c r="A1856" s="361"/>
      <c r="B1856" s="186"/>
      <c r="C1856" s="416"/>
      <c r="D1856" s="412"/>
      <c r="E1856" s="412"/>
      <c r="F1856" s="412"/>
      <c r="G1856" s="413"/>
      <c r="H1856" s="411"/>
      <c r="I1856" s="411"/>
      <c r="J1856" s="411"/>
      <c r="K1856" s="411"/>
      <c r="L1856" s="411"/>
      <c r="M1856" s="411"/>
      <c r="N1856" s="411"/>
      <c r="O1856" s="411"/>
    </row>
    <row r="1857" spans="1:19" ht="15">
      <c r="A1857" s="361"/>
      <c r="B1857" s="186"/>
      <c r="C1857" s="416"/>
      <c r="D1857" s="412"/>
      <c r="E1857" s="412"/>
      <c r="F1857" s="412"/>
      <c r="G1857" s="413"/>
      <c r="H1857" s="411"/>
      <c r="I1857" s="411"/>
      <c r="J1857" s="411"/>
      <c r="K1857" s="411"/>
      <c r="L1857" s="411"/>
      <c r="M1857" s="411"/>
      <c r="N1857" s="411"/>
      <c r="O1857" s="411"/>
      <c r="S1857" s="33" t="s">
        <v>344</v>
      </c>
    </row>
    <row r="1858" spans="1:19" ht="15">
      <c r="A1858" s="361"/>
      <c r="B1858" s="309"/>
      <c r="C1858" s="309"/>
      <c r="D1858" s="309"/>
      <c r="E1858" s="309"/>
      <c r="F1858" s="309"/>
      <c r="G1858" s="309"/>
      <c r="H1858" s="309"/>
      <c r="I1858" s="309"/>
      <c r="J1858" s="309"/>
      <c r="K1858" s="309"/>
      <c r="L1858" s="309"/>
      <c r="M1858" s="309"/>
      <c r="N1858" s="309"/>
      <c r="O1858" s="309"/>
      <c r="S1858" s="33" t="s">
        <v>413</v>
      </c>
    </row>
    <row r="1859" spans="1:19" ht="15">
      <c r="A1859" s="361"/>
      <c r="B1859" s="309"/>
      <c r="C1859" s="350"/>
      <c r="D1859" s="341"/>
      <c r="E1859" s="341"/>
      <c r="F1859" s="341"/>
      <c r="G1859" s="341"/>
      <c r="H1859" s="341"/>
      <c r="I1859" s="341"/>
      <c r="J1859" s="341"/>
      <c r="K1859" s="341"/>
      <c r="L1859" s="341"/>
      <c r="M1859" s="341"/>
      <c r="N1859" s="341"/>
      <c r="O1859" s="341"/>
      <c r="S1859" s="33" t="s">
        <v>414</v>
      </c>
    </row>
    <row r="1860" spans="1:19" ht="15">
      <c r="A1860" s="361"/>
      <c r="B1860" s="309"/>
      <c r="C1860" s="366"/>
      <c r="D1860" s="350"/>
      <c r="E1860" s="350"/>
      <c r="F1860" s="350"/>
      <c r="G1860" s="350"/>
      <c r="H1860" s="350"/>
      <c r="I1860" s="350"/>
      <c r="J1860" s="350"/>
      <c r="K1860" s="350"/>
      <c r="L1860" s="350"/>
      <c r="M1860" s="350"/>
      <c r="N1860" s="350"/>
      <c r="O1860" s="350"/>
      <c r="S1860" s="33" t="s">
        <v>233</v>
      </c>
    </row>
    <row r="1861" spans="1:19" ht="15">
      <c r="A1861" s="361"/>
      <c r="B1861" s="309"/>
      <c r="C1861" s="309"/>
      <c r="D1861" s="309"/>
      <c r="E1861" s="309"/>
      <c r="F1861" s="309"/>
      <c r="G1861" s="309"/>
      <c r="H1861" s="309"/>
      <c r="I1861" s="309"/>
      <c r="J1861" s="309"/>
      <c r="K1861" s="309"/>
      <c r="L1861" s="309"/>
      <c r="M1861" s="309"/>
      <c r="N1861" s="309"/>
      <c r="O1861" s="309"/>
      <c r="S1861" s="33" t="s">
        <v>415</v>
      </c>
    </row>
    <row r="1862" spans="1:19" ht="15">
      <c r="A1862" s="361"/>
      <c r="B1862" s="186"/>
      <c r="C1862" s="416"/>
      <c r="D1862" s="412"/>
      <c r="E1862" s="412"/>
      <c r="F1862" s="412"/>
      <c r="G1862" s="413"/>
      <c r="H1862" s="411"/>
      <c r="I1862" s="411"/>
      <c r="J1862" s="411"/>
      <c r="K1862" s="411"/>
      <c r="L1862" s="411"/>
      <c r="M1862" s="411"/>
      <c r="N1862" s="411"/>
      <c r="O1862" s="411"/>
      <c r="S1862" s="33" t="s">
        <v>416</v>
      </c>
    </row>
    <row r="1863" spans="1:19" ht="15">
      <c r="A1863" s="361"/>
      <c r="B1863" s="186"/>
      <c r="C1863" s="416"/>
      <c r="D1863" s="412"/>
      <c r="E1863" s="412"/>
      <c r="F1863" s="412"/>
      <c r="G1863" s="413"/>
      <c r="H1863" s="411"/>
      <c r="I1863" s="411"/>
      <c r="J1863" s="411"/>
      <c r="K1863" s="411"/>
      <c r="L1863" s="411"/>
      <c r="M1863" s="411"/>
      <c r="N1863" s="411"/>
      <c r="O1863" s="411"/>
      <c r="S1863" s="33" t="s">
        <v>417</v>
      </c>
    </row>
    <row r="1864" spans="1:15" ht="15">
      <c r="A1864" s="361"/>
      <c r="B1864" s="186"/>
      <c r="C1864" s="416"/>
      <c r="D1864" s="412"/>
      <c r="E1864" s="412"/>
      <c r="F1864" s="412"/>
      <c r="G1864" s="413"/>
      <c r="H1864" s="411"/>
      <c r="I1864" s="411"/>
      <c r="J1864" s="411"/>
      <c r="K1864" s="411"/>
      <c r="L1864" s="411"/>
      <c r="M1864" s="411"/>
      <c r="N1864" s="411"/>
      <c r="O1864" s="411"/>
    </row>
    <row r="1865" spans="1:15" ht="15">
      <c r="A1865" s="414"/>
      <c r="B1865" s="186"/>
      <c r="C1865" s="416"/>
      <c r="D1865" s="412"/>
      <c r="E1865" s="412"/>
      <c r="F1865" s="412"/>
      <c r="G1865" s="413"/>
      <c r="H1865" s="411"/>
      <c r="I1865" s="411"/>
      <c r="J1865" s="411"/>
      <c r="K1865" s="411"/>
      <c r="L1865" s="411"/>
      <c r="M1865" s="411"/>
      <c r="N1865" s="411"/>
      <c r="O1865" s="411"/>
    </row>
    <row r="1866" spans="1:15" ht="15">
      <c r="A1866" s="415"/>
      <c r="B1866" s="186"/>
      <c r="C1866" s="416"/>
      <c r="D1866" s="412"/>
      <c r="E1866" s="412"/>
      <c r="F1866" s="412"/>
      <c r="G1866" s="413"/>
      <c r="H1866" s="411"/>
      <c r="I1866" s="411"/>
      <c r="J1866" s="411"/>
      <c r="K1866" s="411"/>
      <c r="L1866" s="411"/>
      <c r="M1866" s="411"/>
      <c r="N1866" s="411"/>
      <c r="O1866" s="411"/>
    </row>
    <row r="1867" spans="1:15" ht="15">
      <c r="A1867" s="415"/>
      <c r="B1867" s="186"/>
      <c r="C1867" s="416"/>
      <c r="D1867" s="412"/>
      <c r="E1867" s="412"/>
      <c r="F1867" s="412"/>
      <c r="G1867" s="413"/>
      <c r="H1867" s="411"/>
      <c r="I1867" s="411"/>
      <c r="J1867" s="411"/>
      <c r="K1867" s="411"/>
      <c r="L1867" s="411"/>
      <c r="M1867" s="411"/>
      <c r="N1867" s="411"/>
      <c r="O1867" s="411"/>
    </row>
    <row r="1868" spans="1:15" ht="15">
      <c r="A1868" s="415"/>
      <c r="B1868" s="186"/>
      <c r="C1868" s="416"/>
      <c r="D1868" s="412"/>
      <c r="E1868" s="412"/>
      <c r="F1868" s="412"/>
      <c r="G1868" s="413"/>
      <c r="H1868" s="411"/>
      <c r="I1868" s="411"/>
      <c r="J1868" s="411"/>
      <c r="K1868" s="411"/>
      <c r="L1868" s="411"/>
      <c r="M1868" s="411"/>
      <c r="N1868" s="411"/>
      <c r="O1868" s="411"/>
    </row>
    <row r="1869" spans="1:15" ht="15">
      <c r="A1869" s="415"/>
      <c r="B1869" s="186"/>
      <c r="C1869" s="416"/>
      <c r="D1869" s="412"/>
      <c r="E1869" s="412"/>
      <c r="F1869" s="412"/>
      <c r="G1869" s="413"/>
      <c r="H1869" s="411"/>
      <c r="I1869" s="411"/>
      <c r="J1869" s="411"/>
      <c r="K1869" s="411"/>
      <c r="L1869" s="411"/>
      <c r="M1869" s="411"/>
      <c r="N1869" s="411"/>
      <c r="O1869" s="411"/>
    </row>
    <row r="1870" spans="1:15" ht="15">
      <c r="A1870" s="415"/>
      <c r="B1870" s="186"/>
      <c r="C1870" s="416"/>
      <c r="D1870" s="412"/>
      <c r="E1870" s="412"/>
      <c r="F1870" s="412"/>
      <c r="G1870" s="413"/>
      <c r="H1870" s="411"/>
      <c r="I1870" s="411"/>
      <c r="J1870" s="411"/>
      <c r="K1870" s="411"/>
      <c r="L1870" s="411"/>
      <c r="M1870" s="411"/>
      <c r="N1870" s="411"/>
      <c r="O1870" s="411"/>
    </row>
    <row r="1871" spans="1:15" ht="15">
      <c r="A1871" s="415"/>
      <c r="B1871" s="186"/>
      <c r="C1871" s="416"/>
      <c r="D1871" s="412"/>
      <c r="E1871" s="412"/>
      <c r="F1871" s="412"/>
      <c r="G1871" s="413"/>
      <c r="H1871" s="411"/>
      <c r="I1871" s="411"/>
      <c r="J1871" s="411"/>
      <c r="K1871" s="411"/>
      <c r="L1871" s="411"/>
      <c r="M1871" s="411"/>
      <c r="N1871" s="411"/>
      <c r="O1871" s="411"/>
    </row>
    <row r="1872" spans="1:15" ht="15">
      <c r="A1872" s="415"/>
      <c r="B1872" s="186"/>
      <c r="C1872" s="416"/>
      <c r="D1872" s="412"/>
      <c r="E1872" s="412"/>
      <c r="F1872" s="412"/>
      <c r="G1872" s="413"/>
      <c r="H1872" s="411"/>
      <c r="I1872" s="411"/>
      <c r="J1872" s="411"/>
      <c r="K1872" s="411"/>
      <c r="L1872" s="411"/>
      <c r="M1872" s="411"/>
      <c r="N1872" s="411"/>
      <c r="O1872" s="411"/>
    </row>
    <row r="1873" spans="1:15" ht="15">
      <c r="A1873" s="415"/>
      <c r="B1873" s="186"/>
      <c r="C1873" s="416"/>
      <c r="D1873" s="412"/>
      <c r="E1873" s="412"/>
      <c r="F1873" s="412"/>
      <c r="G1873" s="413"/>
      <c r="H1873" s="411"/>
      <c r="I1873" s="411"/>
      <c r="J1873" s="411"/>
      <c r="K1873" s="411"/>
      <c r="L1873" s="411"/>
      <c r="M1873" s="411"/>
      <c r="N1873" s="411"/>
      <c r="O1873" s="411"/>
    </row>
    <row r="1874" spans="1:15" ht="15">
      <c r="A1874" s="415"/>
      <c r="B1874" s="186"/>
      <c r="C1874" s="416"/>
      <c r="D1874" s="412"/>
      <c r="E1874" s="412"/>
      <c r="F1874" s="412"/>
      <c r="G1874" s="413"/>
      <c r="H1874" s="411"/>
      <c r="I1874" s="411"/>
      <c r="J1874" s="411"/>
      <c r="K1874" s="411"/>
      <c r="L1874" s="411"/>
      <c r="M1874" s="411"/>
      <c r="N1874" s="411"/>
      <c r="O1874" s="411"/>
    </row>
    <row r="1875" spans="1:15" ht="15">
      <c r="A1875" s="415"/>
      <c r="B1875" s="186"/>
      <c r="C1875" s="416"/>
      <c r="D1875" s="412"/>
      <c r="E1875" s="412"/>
      <c r="F1875" s="412"/>
      <c r="G1875" s="413"/>
      <c r="H1875" s="411"/>
      <c r="I1875" s="411"/>
      <c r="J1875" s="411"/>
      <c r="K1875" s="411"/>
      <c r="L1875" s="411"/>
      <c r="M1875" s="411"/>
      <c r="N1875" s="411"/>
      <c r="O1875" s="411"/>
    </row>
    <row r="1876" spans="1:15" ht="15">
      <c r="A1876" s="415"/>
      <c r="B1876" s="186"/>
      <c r="C1876" s="416"/>
      <c r="D1876" s="412"/>
      <c r="E1876" s="412"/>
      <c r="F1876" s="412"/>
      <c r="G1876" s="413"/>
      <c r="H1876" s="411"/>
      <c r="I1876" s="411"/>
      <c r="J1876" s="411"/>
      <c r="K1876" s="411"/>
      <c r="L1876" s="411"/>
      <c r="M1876" s="411"/>
      <c r="N1876" s="411"/>
      <c r="O1876" s="411"/>
    </row>
    <row r="1877" spans="1:15" ht="15">
      <c r="A1877" s="415"/>
      <c r="B1877" s="186"/>
      <c r="C1877" s="416"/>
      <c r="D1877" s="412"/>
      <c r="E1877" s="412"/>
      <c r="F1877" s="412"/>
      <c r="G1877" s="413"/>
      <c r="H1877" s="411"/>
      <c r="I1877" s="411"/>
      <c r="J1877" s="411"/>
      <c r="K1877" s="411"/>
      <c r="L1877" s="411"/>
      <c r="M1877" s="411"/>
      <c r="N1877" s="411"/>
      <c r="O1877" s="411"/>
    </row>
    <row r="1878" spans="1:15" ht="15">
      <c r="A1878" s="415"/>
      <c r="B1878" s="186"/>
      <c r="C1878" s="416"/>
      <c r="D1878" s="412"/>
      <c r="E1878" s="412"/>
      <c r="F1878" s="412"/>
      <c r="G1878" s="413"/>
      <c r="H1878" s="411"/>
      <c r="I1878" s="411"/>
      <c r="J1878" s="411"/>
      <c r="K1878" s="411"/>
      <c r="L1878" s="411"/>
      <c r="M1878" s="411"/>
      <c r="N1878" s="411"/>
      <c r="O1878" s="411"/>
    </row>
    <row r="1879" spans="1:15" ht="15">
      <c r="A1879" s="415"/>
      <c r="B1879" s="186"/>
      <c r="C1879" s="416"/>
      <c r="D1879" s="412"/>
      <c r="E1879" s="412"/>
      <c r="F1879" s="412"/>
      <c r="G1879" s="413"/>
      <c r="H1879" s="411"/>
      <c r="I1879" s="411"/>
      <c r="J1879" s="411"/>
      <c r="K1879" s="411"/>
      <c r="L1879" s="411"/>
      <c r="M1879" s="411"/>
      <c r="N1879" s="411"/>
      <c r="O1879" s="411"/>
    </row>
    <row r="1880" spans="1:21" ht="15">
      <c r="A1880" s="415"/>
      <c r="B1880" s="186"/>
      <c r="C1880" s="416"/>
      <c r="D1880" s="412"/>
      <c r="E1880" s="412"/>
      <c r="F1880" s="412"/>
      <c r="G1880" s="413"/>
      <c r="H1880" s="411"/>
      <c r="I1880" s="411"/>
      <c r="J1880" s="411"/>
      <c r="K1880" s="411"/>
      <c r="L1880" s="411"/>
      <c r="M1880" s="411"/>
      <c r="N1880" s="411"/>
      <c r="O1880" s="411"/>
      <c r="S1880" s="183" t="s">
        <v>267</v>
      </c>
      <c r="T1880" s="173"/>
      <c r="U1880" s="173"/>
    </row>
    <row r="1881" spans="1:21" ht="15">
      <c r="A1881" s="415"/>
      <c r="B1881" s="186"/>
      <c r="C1881" s="416"/>
      <c r="D1881" s="412"/>
      <c r="E1881" s="412"/>
      <c r="F1881" s="412"/>
      <c r="G1881" s="413"/>
      <c r="H1881" s="411"/>
      <c r="I1881" s="411"/>
      <c r="J1881" s="411"/>
      <c r="K1881" s="411"/>
      <c r="L1881" s="411"/>
      <c r="M1881" s="411"/>
      <c r="N1881" s="411"/>
      <c r="O1881" s="411"/>
      <c r="S1881" s="183" t="s">
        <v>268</v>
      </c>
      <c r="T1881" s="173">
        <v>42.85</v>
      </c>
      <c r="U1881" s="250">
        <f>T1881*100/60</f>
        <v>71.41666666666667</v>
      </c>
    </row>
    <row r="1882" spans="1:21" ht="15">
      <c r="A1882" s="415"/>
      <c r="B1882" s="186"/>
      <c r="C1882" s="416"/>
      <c r="D1882" s="412"/>
      <c r="E1882" s="412"/>
      <c r="F1882" s="412"/>
      <c r="G1882" s="413"/>
      <c r="H1882" s="411"/>
      <c r="I1882" s="411"/>
      <c r="J1882" s="411"/>
      <c r="K1882" s="411"/>
      <c r="L1882" s="411"/>
      <c r="M1882" s="411"/>
      <c r="N1882" s="411"/>
      <c r="O1882" s="411"/>
      <c r="S1882" s="183" t="s">
        <v>269</v>
      </c>
      <c r="T1882" s="173">
        <v>4.3</v>
      </c>
      <c r="U1882" s="250">
        <f aca="true" t="shared" si="55" ref="U1882:U1887">T1882*100/60</f>
        <v>7.166666666666667</v>
      </c>
    </row>
    <row r="1883" spans="1:21" ht="15">
      <c r="A1883" s="415"/>
      <c r="B1883" s="186"/>
      <c r="C1883" s="416"/>
      <c r="D1883" s="412"/>
      <c r="E1883" s="412"/>
      <c r="F1883" s="412"/>
      <c r="G1883" s="413"/>
      <c r="H1883" s="411"/>
      <c r="I1883" s="411"/>
      <c r="J1883" s="411"/>
      <c r="K1883" s="411"/>
      <c r="L1883" s="411"/>
      <c r="M1883" s="411"/>
      <c r="N1883" s="411"/>
      <c r="O1883" s="411"/>
      <c r="S1883" s="183" t="s">
        <v>270</v>
      </c>
      <c r="T1883" s="173">
        <v>1.3</v>
      </c>
      <c r="U1883" s="250">
        <f t="shared" si="55"/>
        <v>2.1666666666666665</v>
      </c>
    </row>
    <row r="1884" spans="1:21" ht="15">
      <c r="A1884" s="415"/>
      <c r="B1884" s="186"/>
      <c r="C1884" s="416"/>
      <c r="D1884" s="412"/>
      <c r="E1884" s="412"/>
      <c r="F1884" s="412"/>
      <c r="G1884" s="413"/>
      <c r="H1884" s="411"/>
      <c r="I1884" s="411"/>
      <c r="J1884" s="411"/>
      <c r="K1884" s="411"/>
      <c r="L1884" s="411"/>
      <c r="M1884" s="411"/>
      <c r="N1884" s="411"/>
      <c r="O1884" s="411"/>
      <c r="S1884" s="183" t="s">
        <v>423</v>
      </c>
      <c r="T1884" s="173">
        <v>0.4</v>
      </c>
      <c r="U1884" s="250">
        <f t="shared" si="55"/>
        <v>0.6666666666666666</v>
      </c>
    </row>
    <row r="1885" spans="1:21" ht="15">
      <c r="A1885" s="415"/>
      <c r="B1885" s="186"/>
      <c r="C1885" s="416"/>
      <c r="D1885" s="412"/>
      <c r="E1885" s="412"/>
      <c r="F1885" s="412"/>
      <c r="G1885" s="413"/>
      <c r="H1885" s="411"/>
      <c r="I1885" s="411"/>
      <c r="J1885" s="411"/>
      <c r="K1885" s="411"/>
      <c r="L1885" s="411"/>
      <c r="M1885" s="411"/>
      <c r="N1885" s="411"/>
      <c r="O1885" s="411"/>
      <c r="S1885" s="183" t="s">
        <v>271</v>
      </c>
      <c r="T1885" s="173">
        <v>3.8</v>
      </c>
      <c r="U1885" s="250">
        <f t="shared" si="55"/>
        <v>6.333333333333333</v>
      </c>
    </row>
    <row r="1886" spans="1:21" ht="15">
      <c r="A1886" s="333"/>
      <c r="B1886" s="354"/>
      <c r="C1886" s="367"/>
      <c r="D1886" s="353"/>
      <c r="E1886" s="353"/>
      <c r="F1886" s="353"/>
      <c r="G1886" s="353"/>
      <c r="H1886" s="353"/>
      <c r="I1886" s="353"/>
      <c r="J1886" s="353"/>
      <c r="K1886" s="353"/>
      <c r="L1886" s="353"/>
      <c r="M1886" s="353"/>
      <c r="N1886" s="353"/>
      <c r="O1886" s="353"/>
      <c r="S1886" s="183" t="s">
        <v>272</v>
      </c>
      <c r="T1886" s="173">
        <v>1.3</v>
      </c>
      <c r="U1886" s="250">
        <f t="shared" si="55"/>
        <v>2.1666666666666665</v>
      </c>
    </row>
    <row r="1887" spans="1:21" ht="15">
      <c r="A1887" s="333"/>
      <c r="B1887" s="354"/>
      <c r="C1887" s="367"/>
      <c r="D1887" s="353"/>
      <c r="E1887" s="353"/>
      <c r="F1887" s="353"/>
      <c r="G1887" s="353"/>
      <c r="H1887" s="353"/>
      <c r="I1887" s="353"/>
      <c r="J1887" s="353"/>
      <c r="K1887" s="353"/>
      <c r="L1887" s="353"/>
      <c r="M1887" s="353"/>
      <c r="N1887" s="353"/>
      <c r="O1887" s="353"/>
      <c r="S1887" s="183" t="s">
        <v>273</v>
      </c>
      <c r="T1887" s="173">
        <v>2.1</v>
      </c>
      <c r="U1887" s="250">
        <f t="shared" si="55"/>
        <v>3.5</v>
      </c>
    </row>
    <row r="1888" spans="1:21" ht="15">
      <c r="A1888" s="333"/>
      <c r="B1888" s="354"/>
      <c r="C1888" s="367"/>
      <c r="D1888" s="353"/>
      <c r="E1888" s="353"/>
      <c r="F1888" s="353"/>
      <c r="G1888" s="353"/>
      <c r="H1888" s="353"/>
      <c r="I1888" s="353"/>
      <c r="J1888" s="353"/>
      <c r="K1888" s="353"/>
      <c r="L1888" s="353"/>
      <c r="M1888" s="353"/>
      <c r="N1888" s="353"/>
      <c r="O1888" s="353"/>
      <c r="T1888" s="270" t="s">
        <v>29</v>
      </c>
      <c r="U1888" s="173" t="s">
        <v>45</v>
      </c>
    </row>
    <row r="1889" spans="1:15" ht="15">
      <c r="A1889" s="333"/>
      <c r="B1889" s="354"/>
      <c r="C1889" s="367"/>
      <c r="D1889" s="353"/>
      <c r="E1889" s="353"/>
      <c r="F1889" s="353"/>
      <c r="G1889" s="353"/>
      <c r="H1889" s="353"/>
      <c r="I1889" s="353"/>
      <c r="J1889" s="353"/>
      <c r="K1889" s="353"/>
      <c r="L1889" s="353"/>
      <c r="M1889" s="353"/>
      <c r="N1889" s="353"/>
      <c r="O1889" s="353"/>
    </row>
    <row r="1890" spans="1:19" ht="15">
      <c r="A1890" s="361"/>
      <c r="B1890" s="309"/>
      <c r="C1890" s="353"/>
      <c r="D1890" s="353"/>
      <c r="E1890" s="353"/>
      <c r="F1890" s="353"/>
      <c r="G1890" s="353"/>
      <c r="H1890" s="353"/>
      <c r="I1890" s="353"/>
      <c r="J1890" s="353"/>
      <c r="K1890" s="353"/>
      <c r="L1890" s="353"/>
      <c r="M1890" s="353"/>
      <c r="N1890" s="353"/>
      <c r="O1890" s="353"/>
      <c r="S1890" s="183" t="s">
        <v>267</v>
      </c>
    </row>
    <row r="1891" spans="1:19" ht="15">
      <c r="A1891" s="361"/>
      <c r="B1891" s="309"/>
      <c r="C1891" s="353"/>
      <c r="D1891" s="353"/>
      <c r="E1891" s="353"/>
      <c r="F1891" s="353"/>
      <c r="G1891" s="353"/>
      <c r="H1891" s="353"/>
      <c r="I1891" s="353"/>
      <c r="J1891" s="353"/>
      <c r="K1891" s="353"/>
      <c r="L1891" s="353"/>
      <c r="M1891" s="353"/>
      <c r="N1891" s="353"/>
      <c r="O1891" s="353"/>
      <c r="S1891" s="183" t="s">
        <v>418</v>
      </c>
    </row>
    <row r="1892" spans="1:19" ht="15">
      <c r="A1892" s="361"/>
      <c r="B1892" s="309"/>
      <c r="C1892" s="353"/>
      <c r="D1892" s="353"/>
      <c r="E1892" s="353"/>
      <c r="F1892" s="353"/>
      <c r="G1892" s="353"/>
      <c r="H1892" s="353"/>
      <c r="I1892" s="353"/>
      <c r="J1892" s="353"/>
      <c r="K1892" s="353"/>
      <c r="L1892" s="353"/>
      <c r="M1892" s="353"/>
      <c r="N1892" s="353"/>
      <c r="O1892" s="353"/>
      <c r="S1892" s="183" t="s">
        <v>419</v>
      </c>
    </row>
    <row r="1893" spans="1:19" ht="15">
      <c r="A1893" s="361"/>
      <c r="B1893" s="309"/>
      <c r="C1893" s="353"/>
      <c r="D1893" s="353"/>
      <c r="E1893" s="353"/>
      <c r="F1893" s="353"/>
      <c r="G1893" s="353"/>
      <c r="H1893" s="353"/>
      <c r="I1893" s="353"/>
      <c r="J1893" s="353"/>
      <c r="K1893" s="353"/>
      <c r="L1893" s="353"/>
      <c r="M1893" s="353"/>
      <c r="N1893" s="353"/>
      <c r="O1893" s="353"/>
      <c r="S1893" s="183" t="s">
        <v>420</v>
      </c>
    </row>
    <row r="1894" spans="1:19" ht="15">
      <c r="A1894" s="415"/>
      <c r="B1894" s="186"/>
      <c r="C1894" s="416"/>
      <c r="D1894" s="412"/>
      <c r="E1894" s="412"/>
      <c r="F1894" s="412"/>
      <c r="G1894" s="413"/>
      <c r="H1894" s="411"/>
      <c r="I1894" s="411"/>
      <c r="J1894" s="411"/>
      <c r="K1894" s="411"/>
      <c r="L1894" s="411"/>
      <c r="M1894" s="411"/>
      <c r="N1894" s="411"/>
      <c r="O1894" s="411"/>
      <c r="S1894" s="183" t="s">
        <v>424</v>
      </c>
    </row>
    <row r="1895" spans="1:19" ht="15">
      <c r="A1895" s="415"/>
      <c r="B1895" s="186"/>
      <c r="C1895" s="416"/>
      <c r="D1895" s="412"/>
      <c r="E1895" s="412"/>
      <c r="F1895" s="412"/>
      <c r="G1895" s="413"/>
      <c r="H1895" s="411"/>
      <c r="I1895" s="411"/>
      <c r="J1895" s="411"/>
      <c r="K1895" s="411"/>
      <c r="L1895" s="411"/>
      <c r="M1895" s="411"/>
      <c r="N1895" s="411"/>
      <c r="O1895" s="411"/>
      <c r="S1895" s="183" t="s">
        <v>421</v>
      </c>
    </row>
    <row r="1896" spans="1:19" ht="15">
      <c r="A1896" s="415"/>
      <c r="B1896" s="186"/>
      <c r="C1896" s="416"/>
      <c r="D1896" s="412"/>
      <c r="E1896" s="412"/>
      <c r="F1896" s="412"/>
      <c r="G1896" s="413"/>
      <c r="H1896" s="411"/>
      <c r="I1896" s="411"/>
      <c r="J1896" s="411"/>
      <c r="K1896" s="411"/>
      <c r="L1896" s="411"/>
      <c r="M1896" s="411"/>
      <c r="N1896" s="411"/>
      <c r="O1896" s="411"/>
      <c r="S1896" s="183" t="s">
        <v>422</v>
      </c>
    </row>
    <row r="1897" spans="1:19" ht="15">
      <c r="A1897" s="414"/>
      <c r="B1897" s="186"/>
      <c r="C1897" s="416"/>
      <c r="D1897" s="412"/>
      <c r="E1897" s="412"/>
      <c r="F1897" s="412"/>
      <c r="G1897" s="413"/>
      <c r="H1897" s="411"/>
      <c r="I1897" s="411"/>
      <c r="J1897" s="411"/>
      <c r="K1897" s="411"/>
      <c r="L1897" s="411"/>
      <c r="M1897" s="411"/>
      <c r="N1897" s="411"/>
      <c r="O1897" s="411"/>
      <c r="S1897" s="183" t="s">
        <v>425</v>
      </c>
    </row>
    <row r="1898" spans="1:15" ht="15">
      <c r="A1898" s="415"/>
      <c r="B1898" s="186"/>
      <c r="C1898" s="416"/>
      <c r="D1898" s="412"/>
      <c r="E1898" s="412"/>
      <c r="F1898" s="412"/>
      <c r="G1898" s="413"/>
      <c r="H1898" s="411"/>
      <c r="I1898" s="411"/>
      <c r="J1898" s="411"/>
      <c r="K1898" s="411"/>
      <c r="L1898" s="411"/>
      <c r="M1898" s="411"/>
      <c r="N1898" s="411"/>
      <c r="O1898" s="411"/>
    </row>
    <row r="1899" spans="1:15" ht="15">
      <c r="A1899" s="415"/>
      <c r="B1899" s="186"/>
      <c r="C1899" s="416"/>
      <c r="D1899" s="412"/>
      <c r="E1899" s="412"/>
      <c r="F1899" s="412"/>
      <c r="G1899" s="413"/>
      <c r="H1899" s="411"/>
      <c r="I1899" s="411"/>
      <c r="J1899" s="411"/>
      <c r="K1899" s="411"/>
      <c r="L1899" s="411"/>
      <c r="M1899" s="411"/>
      <c r="N1899" s="411"/>
      <c r="O1899" s="411"/>
    </row>
    <row r="1900" spans="1:21" ht="15">
      <c r="A1900" s="415"/>
      <c r="B1900" s="186"/>
      <c r="C1900" s="416"/>
      <c r="D1900" s="412"/>
      <c r="E1900" s="412"/>
      <c r="F1900" s="412"/>
      <c r="G1900" s="413"/>
      <c r="H1900" s="411"/>
      <c r="I1900" s="411"/>
      <c r="J1900" s="411"/>
      <c r="K1900" s="411"/>
      <c r="L1900" s="411"/>
      <c r="M1900" s="411"/>
      <c r="N1900" s="411"/>
      <c r="O1900" s="411"/>
      <c r="S1900" s="183" t="s">
        <v>383</v>
      </c>
      <c r="T1900" s="173"/>
      <c r="U1900" s="173"/>
    </row>
    <row r="1901" spans="1:21" ht="15">
      <c r="A1901" s="415"/>
      <c r="B1901" s="186"/>
      <c r="C1901" s="416"/>
      <c r="D1901" s="412"/>
      <c r="E1901" s="412"/>
      <c r="F1901" s="412"/>
      <c r="G1901" s="413"/>
      <c r="H1901" s="411"/>
      <c r="I1901" s="411"/>
      <c r="J1901" s="411"/>
      <c r="K1901" s="411"/>
      <c r="L1901" s="411"/>
      <c r="M1901" s="411"/>
      <c r="N1901" s="411"/>
      <c r="O1901" s="411"/>
      <c r="S1901" s="183" t="s">
        <v>384</v>
      </c>
      <c r="T1901" s="173">
        <v>50.64</v>
      </c>
      <c r="U1901" s="250">
        <f>T1901*100/60</f>
        <v>84.4</v>
      </c>
    </row>
    <row r="1902" spans="1:21" ht="15">
      <c r="A1902" s="415"/>
      <c r="B1902" s="186"/>
      <c r="C1902" s="416"/>
      <c r="D1902" s="412"/>
      <c r="E1902" s="412"/>
      <c r="F1902" s="412"/>
      <c r="G1902" s="413"/>
      <c r="H1902" s="411"/>
      <c r="I1902" s="411"/>
      <c r="J1902" s="411"/>
      <c r="K1902" s="411"/>
      <c r="L1902" s="411"/>
      <c r="M1902" s="411"/>
      <c r="N1902" s="411"/>
      <c r="O1902" s="411"/>
      <c r="S1902" s="183" t="s">
        <v>385</v>
      </c>
      <c r="T1902" s="173">
        <v>3.52</v>
      </c>
      <c r="U1902" s="250">
        <f aca="true" t="shared" si="56" ref="U1902:U1910">T1902*100/60</f>
        <v>5.866666666666666</v>
      </c>
    </row>
    <row r="1903" spans="1:21" ht="15">
      <c r="A1903" s="415"/>
      <c r="B1903" s="186"/>
      <c r="C1903" s="416"/>
      <c r="D1903" s="412"/>
      <c r="E1903" s="412"/>
      <c r="F1903" s="412"/>
      <c r="G1903" s="413"/>
      <c r="H1903" s="411"/>
      <c r="I1903" s="411"/>
      <c r="J1903" s="411"/>
      <c r="K1903" s="411"/>
      <c r="L1903" s="411"/>
      <c r="M1903" s="411"/>
      <c r="N1903" s="411"/>
      <c r="O1903" s="411"/>
      <c r="S1903" s="183" t="s">
        <v>386</v>
      </c>
      <c r="T1903" s="173">
        <v>1.52</v>
      </c>
      <c r="U1903" s="250">
        <f t="shared" si="56"/>
        <v>2.533333333333333</v>
      </c>
    </row>
    <row r="1904" spans="1:21" ht="15">
      <c r="A1904" s="415"/>
      <c r="B1904" s="186"/>
      <c r="C1904" s="416"/>
      <c r="D1904" s="412"/>
      <c r="E1904" s="412"/>
      <c r="F1904" s="412"/>
      <c r="G1904" s="413"/>
      <c r="H1904" s="411"/>
      <c r="I1904" s="411"/>
      <c r="J1904" s="411"/>
      <c r="K1904" s="411"/>
      <c r="L1904" s="411"/>
      <c r="M1904" s="411"/>
      <c r="N1904" s="411"/>
      <c r="O1904" s="411"/>
      <c r="S1904" s="183" t="s">
        <v>387</v>
      </c>
      <c r="T1904" s="173">
        <v>0.8</v>
      </c>
      <c r="U1904" s="250">
        <f t="shared" si="56"/>
        <v>1.3333333333333333</v>
      </c>
    </row>
    <row r="1905" spans="1:21" ht="15">
      <c r="A1905" s="415"/>
      <c r="B1905" s="186"/>
      <c r="C1905" s="416"/>
      <c r="D1905" s="412"/>
      <c r="E1905" s="412"/>
      <c r="F1905" s="412"/>
      <c r="G1905" s="413"/>
      <c r="H1905" s="411"/>
      <c r="I1905" s="411"/>
      <c r="J1905" s="411"/>
      <c r="K1905" s="411"/>
      <c r="L1905" s="411"/>
      <c r="M1905" s="411"/>
      <c r="N1905" s="411"/>
      <c r="O1905" s="411"/>
      <c r="S1905" s="183" t="s">
        <v>388</v>
      </c>
      <c r="T1905" s="173">
        <v>1.52</v>
      </c>
      <c r="U1905" s="250">
        <f t="shared" si="56"/>
        <v>2.533333333333333</v>
      </c>
    </row>
    <row r="1906" spans="1:21" ht="15">
      <c r="A1906" s="414"/>
      <c r="B1906" s="186"/>
      <c r="C1906" s="416"/>
      <c r="D1906" s="412"/>
      <c r="E1906" s="412"/>
      <c r="F1906" s="412"/>
      <c r="G1906" s="413"/>
      <c r="H1906" s="411"/>
      <c r="I1906" s="411"/>
      <c r="J1906" s="411"/>
      <c r="K1906" s="411"/>
      <c r="L1906" s="411"/>
      <c r="M1906" s="411"/>
      <c r="N1906" s="411"/>
      <c r="O1906" s="411"/>
      <c r="S1906" s="183" t="s">
        <v>389</v>
      </c>
      <c r="T1906" s="173">
        <v>2</v>
      </c>
      <c r="U1906" s="250">
        <f t="shared" si="56"/>
        <v>3.3333333333333335</v>
      </c>
    </row>
    <row r="1907" spans="1:21" ht="15">
      <c r="A1907" s="415"/>
      <c r="B1907" s="186"/>
      <c r="C1907" s="416"/>
      <c r="D1907" s="412"/>
      <c r="E1907" s="412"/>
      <c r="F1907" s="412"/>
      <c r="G1907" s="413"/>
      <c r="H1907" s="411"/>
      <c r="I1907" s="411"/>
      <c r="J1907" s="411"/>
      <c r="K1907" s="411"/>
      <c r="L1907" s="411"/>
      <c r="M1907" s="411"/>
      <c r="N1907" s="411"/>
      <c r="O1907" s="411"/>
      <c r="S1907" s="183" t="s">
        <v>390</v>
      </c>
      <c r="T1907" s="173">
        <v>15</v>
      </c>
      <c r="U1907" s="250">
        <f t="shared" si="56"/>
        <v>25</v>
      </c>
    </row>
    <row r="1908" spans="1:21" ht="15">
      <c r="A1908" s="415"/>
      <c r="B1908" s="186"/>
      <c r="C1908" s="416"/>
      <c r="D1908" s="412"/>
      <c r="E1908" s="412"/>
      <c r="F1908" s="412"/>
      <c r="G1908" s="413"/>
      <c r="H1908" s="411"/>
      <c r="I1908" s="411"/>
      <c r="J1908" s="411"/>
      <c r="K1908" s="411"/>
      <c r="L1908" s="411"/>
      <c r="M1908" s="411"/>
      <c r="N1908" s="411"/>
      <c r="O1908" s="411"/>
      <c r="S1908" s="183" t="s">
        <v>391</v>
      </c>
      <c r="T1908" s="173">
        <v>3</v>
      </c>
      <c r="U1908" s="250">
        <f t="shared" si="56"/>
        <v>5</v>
      </c>
    </row>
    <row r="1909" spans="1:21" ht="15">
      <c r="A1909" s="415"/>
      <c r="B1909" s="186"/>
      <c r="C1909" s="416"/>
      <c r="D1909" s="412"/>
      <c r="E1909" s="412"/>
      <c r="F1909" s="412"/>
      <c r="G1909" s="413"/>
      <c r="H1909" s="411"/>
      <c r="I1909" s="411"/>
      <c r="J1909" s="411"/>
      <c r="K1909" s="411"/>
      <c r="L1909" s="411"/>
      <c r="M1909" s="411"/>
      <c r="N1909" s="411"/>
      <c r="O1909" s="411"/>
      <c r="S1909" s="183" t="s">
        <v>392</v>
      </c>
      <c r="T1909" s="173">
        <v>0.25</v>
      </c>
      <c r="U1909" s="250">
        <f t="shared" si="56"/>
        <v>0.4166666666666667</v>
      </c>
    </row>
    <row r="1910" spans="1:21" ht="15">
      <c r="A1910" s="415"/>
      <c r="B1910" s="186"/>
      <c r="C1910" s="416"/>
      <c r="D1910" s="412"/>
      <c r="E1910" s="412"/>
      <c r="F1910" s="412"/>
      <c r="G1910" s="413"/>
      <c r="H1910" s="411"/>
      <c r="I1910" s="411"/>
      <c r="J1910" s="411"/>
      <c r="K1910" s="411"/>
      <c r="L1910" s="411"/>
      <c r="M1910" s="411"/>
      <c r="N1910" s="411"/>
      <c r="O1910" s="411"/>
      <c r="S1910" s="183" t="s">
        <v>393</v>
      </c>
      <c r="T1910" s="173">
        <v>0.15</v>
      </c>
      <c r="U1910" s="250">
        <f t="shared" si="56"/>
        <v>0.25</v>
      </c>
    </row>
    <row r="1911" spans="1:21" ht="15">
      <c r="A1911" s="415"/>
      <c r="B1911" s="186"/>
      <c r="C1911" s="416"/>
      <c r="D1911" s="412"/>
      <c r="E1911" s="412"/>
      <c r="F1911" s="412"/>
      <c r="G1911" s="413"/>
      <c r="H1911" s="411"/>
      <c r="I1911" s="411"/>
      <c r="J1911" s="411"/>
      <c r="K1911" s="411"/>
      <c r="L1911" s="411"/>
      <c r="M1911" s="411"/>
      <c r="N1911" s="411"/>
      <c r="O1911" s="411"/>
      <c r="T1911" s="270" t="s">
        <v>29</v>
      </c>
      <c r="U1911" s="173" t="s">
        <v>45</v>
      </c>
    </row>
    <row r="1912" spans="1:15" ht="15">
      <c r="A1912" s="415"/>
      <c r="B1912" s="186"/>
      <c r="C1912" s="416"/>
      <c r="D1912" s="412"/>
      <c r="E1912" s="412"/>
      <c r="F1912" s="412"/>
      <c r="G1912" s="413"/>
      <c r="H1912" s="411"/>
      <c r="I1912" s="411"/>
      <c r="J1912" s="411"/>
      <c r="K1912" s="411"/>
      <c r="L1912" s="411"/>
      <c r="M1912" s="411"/>
      <c r="N1912" s="411"/>
      <c r="O1912" s="411"/>
    </row>
    <row r="1913" spans="1:19" ht="15">
      <c r="A1913" s="415"/>
      <c r="B1913" s="186"/>
      <c r="C1913" s="416"/>
      <c r="D1913" s="412"/>
      <c r="E1913" s="412"/>
      <c r="F1913" s="412"/>
      <c r="G1913" s="413"/>
      <c r="H1913" s="411"/>
      <c r="I1913" s="411"/>
      <c r="J1913" s="411"/>
      <c r="K1913" s="411"/>
      <c r="L1913" s="411"/>
      <c r="M1913" s="411"/>
      <c r="N1913" s="411"/>
      <c r="O1913" s="411"/>
      <c r="S1913" s="183" t="s">
        <v>383</v>
      </c>
    </row>
    <row r="1914" spans="1:19" ht="15">
      <c r="A1914" s="415"/>
      <c r="B1914" s="186"/>
      <c r="C1914" s="416"/>
      <c r="D1914" s="412"/>
      <c r="E1914" s="412"/>
      <c r="F1914" s="412"/>
      <c r="G1914" s="413"/>
      <c r="H1914" s="411"/>
      <c r="I1914" s="411"/>
      <c r="J1914" s="411"/>
      <c r="K1914" s="411"/>
      <c r="L1914" s="411"/>
      <c r="M1914" s="411"/>
      <c r="N1914" s="411"/>
      <c r="O1914" s="411"/>
      <c r="S1914" s="183" t="s">
        <v>426</v>
      </c>
    </row>
    <row r="1915" spans="1:19" ht="15">
      <c r="A1915" s="415"/>
      <c r="B1915" s="186"/>
      <c r="C1915" s="416"/>
      <c r="D1915" s="412"/>
      <c r="E1915" s="412"/>
      <c r="F1915" s="412"/>
      <c r="G1915" s="413"/>
      <c r="H1915" s="412"/>
      <c r="I1915" s="412"/>
      <c r="J1915" s="412"/>
      <c r="K1915" s="412"/>
      <c r="L1915" s="412"/>
      <c r="M1915" s="412"/>
      <c r="N1915" s="412"/>
      <c r="O1915" s="412"/>
      <c r="S1915" s="183" t="s">
        <v>427</v>
      </c>
    </row>
    <row r="1916" spans="1:19" ht="15">
      <c r="A1916" s="415"/>
      <c r="B1916" s="186"/>
      <c r="C1916" s="416"/>
      <c r="D1916" s="412"/>
      <c r="E1916" s="412"/>
      <c r="F1916" s="412"/>
      <c r="G1916" s="413"/>
      <c r="H1916" s="412"/>
      <c r="I1916" s="412"/>
      <c r="J1916" s="412"/>
      <c r="K1916" s="412"/>
      <c r="L1916" s="412"/>
      <c r="M1916" s="412"/>
      <c r="N1916" s="412"/>
      <c r="O1916" s="412"/>
      <c r="S1916" s="183" t="s">
        <v>428</v>
      </c>
    </row>
    <row r="1917" spans="1:19" ht="15">
      <c r="A1917" s="415"/>
      <c r="B1917" s="186"/>
      <c r="C1917" s="416"/>
      <c r="D1917" s="412"/>
      <c r="E1917" s="412"/>
      <c r="F1917" s="412"/>
      <c r="G1917" s="413"/>
      <c r="H1917" s="412"/>
      <c r="I1917" s="412"/>
      <c r="J1917" s="412"/>
      <c r="K1917" s="412"/>
      <c r="L1917" s="412"/>
      <c r="M1917" s="412"/>
      <c r="N1917" s="412"/>
      <c r="O1917" s="412"/>
      <c r="S1917" s="183" t="s">
        <v>429</v>
      </c>
    </row>
    <row r="1918" spans="1:19" ht="15">
      <c r="A1918" s="415"/>
      <c r="B1918" s="186"/>
      <c r="C1918" s="416"/>
      <c r="D1918" s="412"/>
      <c r="E1918" s="412"/>
      <c r="F1918" s="412"/>
      <c r="G1918" s="413"/>
      <c r="H1918" s="412"/>
      <c r="I1918" s="412"/>
      <c r="J1918" s="412"/>
      <c r="K1918" s="412"/>
      <c r="L1918" s="412"/>
      <c r="M1918" s="412"/>
      <c r="N1918" s="412"/>
      <c r="O1918" s="412"/>
      <c r="S1918" s="183" t="s">
        <v>430</v>
      </c>
    </row>
    <row r="1919" spans="1:19" ht="15">
      <c r="A1919" s="415"/>
      <c r="B1919" s="186"/>
      <c r="C1919" s="416"/>
      <c r="D1919" s="412"/>
      <c r="E1919" s="412"/>
      <c r="F1919" s="412"/>
      <c r="G1919" s="413"/>
      <c r="H1919" s="412"/>
      <c r="I1919" s="412"/>
      <c r="J1919" s="412"/>
      <c r="K1919" s="412"/>
      <c r="L1919" s="412"/>
      <c r="M1919" s="412"/>
      <c r="N1919" s="412"/>
      <c r="O1919" s="412"/>
      <c r="S1919" s="183" t="s">
        <v>431</v>
      </c>
    </row>
    <row r="1920" spans="1:19" ht="15">
      <c r="A1920" s="415"/>
      <c r="B1920" s="186"/>
      <c r="C1920" s="416"/>
      <c r="D1920" s="412"/>
      <c r="E1920" s="412"/>
      <c r="F1920" s="412"/>
      <c r="G1920" s="413"/>
      <c r="H1920" s="412"/>
      <c r="I1920" s="412"/>
      <c r="J1920" s="412"/>
      <c r="K1920" s="412"/>
      <c r="L1920" s="412"/>
      <c r="M1920" s="412"/>
      <c r="N1920" s="412"/>
      <c r="O1920" s="412"/>
      <c r="S1920" s="183" t="s">
        <v>432</v>
      </c>
    </row>
    <row r="1921" spans="1:19" ht="15">
      <c r="A1921" s="415"/>
      <c r="B1921" s="186"/>
      <c r="C1921" s="416"/>
      <c r="D1921" s="412"/>
      <c r="E1921" s="412"/>
      <c r="F1921" s="412"/>
      <c r="G1921" s="413"/>
      <c r="H1921" s="412"/>
      <c r="I1921" s="412"/>
      <c r="J1921" s="412"/>
      <c r="K1921" s="412"/>
      <c r="L1921" s="412"/>
      <c r="M1921" s="412"/>
      <c r="N1921" s="412"/>
      <c r="O1921" s="412"/>
      <c r="S1921" s="183" t="s">
        <v>433</v>
      </c>
    </row>
    <row r="1922" spans="1:19" ht="15">
      <c r="A1922" s="415"/>
      <c r="B1922" s="186"/>
      <c r="C1922" s="416"/>
      <c r="D1922" s="412"/>
      <c r="E1922" s="412"/>
      <c r="F1922" s="412"/>
      <c r="G1922" s="413"/>
      <c r="H1922" s="412"/>
      <c r="I1922" s="412"/>
      <c r="J1922" s="412"/>
      <c r="K1922" s="412"/>
      <c r="L1922" s="412"/>
      <c r="M1922" s="412"/>
      <c r="N1922" s="412"/>
      <c r="O1922" s="412"/>
      <c r="S1922" s="183" t="s">
        <v>434</v>
      </c>
    </row>
    <row r="1923" spans="1:19" ht="15">
      <c r="A1923" s="415"/>
      <c r="B1923" s="186"/>
      <c r="C1923" s="416"/>
      <c r="D1923" s="412"/>
      <c r="E1923" s="412"/>
      <c r="F1923" s="412"/>
      <c r="G1923" s="413"/>
      <c r="H1923" s="412"/>
      <c r="I1923" s="412"/>
      <c r="J1923" s="412"/>
      <c r="K1923" s="412"/>
      <c r="L1923" s="412"/>
      <c r="M1923" s="412"/>
      <c r="N1923" s="412"/>
      <c r="O1923" s="412"/>
      <c r="S1923" s="183" t="s">
        <v>435</v>
      </c>
    </row>
    <row r="1924" spans="1:15" ht="15">
      <c r="A1924" s="415"/>
      <c r="B1924" s="186"/>
      <c r="C1924" s="416"/>
      <c r="D1924" s="412"/>
      <c r="E1924" s="412"/>
      <c r="F1924" s="412"/>
      <c r="G1924" s="413"/>
      <c r="H1924" s="411"/>
      <c r="I1924" s="411"/>
      <c r="J1924" s="411"/>
      <c r="K1924" s="411"/>
      <c r="L1924" s="411"/>
      <c r="M1924" s="411"/>
      <c r="N1924" s="411"/>
      <c r="O1924" s="411"/>
    </row>
    <row r="1925" spans="1:15" ht="15">
      <c r="A1925" s="415"/>
      <c r="B1925" s="186"/>
      <c r="C1925" s="416"/>
      <c r="D1925" s="412"/>
      <c r="E1925" s="412"/>
      <c r="F1925" s="412"/>
      <c r="G1925" s="413"/>
      <c r="H1925" s="411"/>
      <c r="I1925" s="411"/>
      <c r="J1925" s="411"/>
      <c r="K1925" s="411"/>
      <c r="L1925" s="411"/>
      <c r="M1925" s="411"/>
      <c r="N1925" s="411"/>
      <c r="O1925" s="411"/>
    </row>
    <row r="1926" spans="1:21" ht="15">
      <c r="A1926" s="415"/>
      <c r="B1926" s="186"/>
      <c r="C1926" s="416"/>
      <c r="D1926" s="412"/>
      <c r="E1926" s="412"/>
      <c r="F1926" s="412"/>
      <c r="G1926" s="413"/>
      <c r="H1926" s="411"/>
      <c r="I1926" s="411"/>
      <c r="J1926" s="411"/>
      <c r="K1926" s="411"/>
      <c r="L1926" s="411"/>
      <c r="M1926" s="411"/>
      <c r="N1926" s="411"/>
      <c r="O1926" s="411"/>
      <c r="S1926" s="95" t="s">
        <v>323</v>
      </c>
      <c r="T1926" s="100"/>
      <c r="U1926" s="100"/>
    </row>
    <row r="1927" spans="1:21" ht="15">
      <c r="A1927" s="415"/>
      <c r="B1927" s="186"/>
      <c r="C1927" s="416"/>
      <c r="D1927" s="412"/>
      <c r="E1927" s="412"/>
      <c r="F1927" s="412"/>
      <c r="G1927" s="413"/>
      <c r="H1927" s="411"/>
      <c r="I1927" s="411"/>
      <c r="J1927" s="411"/>
      <c r="K1927" s="411"/>
      <c r="L1927" s="411"/>
      <c r="M1927" s="411"/>
      <c r="N1927" s="411"/>
      <c r="O1927" s="411"/>
      <c r="S1927" s="95" t="s">
        <v>334</v>
      </c>
      <c r="T1927" s="250">
        <v>44.8</v>
      </c>
      <c r="U1927" s="250">
        <f>T1927*100/60</f>
        <v>74.66666666666667</v>
      </c>
    </row>
    <row r="1928" spans="1:21" ht="15">
      <c r="A1928" s="415"/>
      <c r="B1928" s="186"/>
      <c r="C1928" s="416"/>
      <c r="D1928" s="412"/>
      <c r="E1928" s="412"/>
      <c r="F1928" s="412"/>
      <c r="G1928" s="413"/>
      <c r="H1928" s="411"/>
      <c r="I1928" s="411"/>
      <c r="J1928" s="411"/>
      <c r="K1928" s="411"/>
      <c r="L1928" s="411"/>
      <c r="M1928" s="411"/>
      <c r="N1928" s="411"/>
      <c r="O1928" s="411"/>
      <c r="S1928" s="95" t="s">
        <v>335</v>
      </c>
      <c r="T1928" s="250">
        <v>4.4</v>
      </c>
      <c r="U1928" s="250">
        <f aca="true" t="shared" si="57" ref="U1928:U1933">T1928*100/60</f>
        <v>7.333333333333334</v>
      </c>
    </row>
    <row r="1929" spans="1:21" ht="15">
      <c r="A1929" s="415"/>
      <c r="B1929" s="186"/>
      <c r="C1929" s="416"/>
      <c r="D1929" s="412"/>
      <c r="E1929" s="412"/>
      <c r="F1929" s="412"/>
      <c r="G1929" s="413"/>
      <c r="H1929" s="411"/>
      <c r="I1929" s="411"/>
      <c r="J1929" s="411"/>
      <c r="K1929" s="411"/>
      <c r="L1929" s="411"/>
      <c r="M1929" s="411"/>
      <c r="N1929" s="411"/>
      <c r="O1929" s="411"/>
      <c r="S1929" s="95" t="s">
        <v>338</v>
      </c>
      <c r="T1929" s="250">
        <v>1.31</v>
      </c>
      <c r="U1929" s="250">
        <f t="shared" si="57"/>
        <v>2.183333333333333</v>
      </c>
    </row>
    <row r="1930" spans="1:21" ht="15">
      <c r="A1930" s="415"/>
      <c r="B1930" s="186"/>
      <c r="C1930" s="416"/>
      <c r="D1930" s="412"/>
      <c r="E1930" s="412"/>
      <c r="F1930" s="412"/>
      <c r="G1930" s="413"/>
      <c r="H1930" s="411"/>
      <c r="I1930" s="411"/>
      <c r="J1930" s="411"/>
      <c r="K1930" s="411"/>
      <c r="L1930" s="411"/>
      <c r="M1930" s="411"/>
      <c r="N1930" s="411"/>
      <c r="O1930" s="411"/>
      <c r="S1930" s="95" t="s">
        <v>336</v>
      </c>
      <c r="T1930" s="250">
        <v>0.7</v>
      </c>
      <c r="U1930" s="250">
        <f t="shared" si="57"/>
        <v>1.1666666666666667</v>
      </c>
    </row>
    <row r="1931" spans="1:21" ht="15">
      <c r="A1931" s="415"/>
      <c r="B1931" s="186"/>
      <c r="C1931" s="416"/>
      <c r="D1931" s="412"/>
      <c r="E1931" s="412"/>
      <c r="F1931" s="412"/>
      <c r="G1931" s="413"/>
      <c r="H1931" s="411"/>
      <c r="I1931" s="411"/>
      <c r="J1931" s="411"/>
      <c r="K1931" s="411"/>
      <c r="L1931" s="411"/>
      <c r="M1931" s="411"/>
      <c r="N1931" s="411"/>
      <c r="O1931" s="411"/>
      <c r="S1931" s="95" t="s">
        <v>337</v>
      </c>
      <c r="T1931" s="250">
        <v>0.7</v>
      </c>
      <c r="U1931" s="250">
        <f t="shared" si="57"/>
        <v>1.1666666666666667</v>
      </c>
    </row>
    <row r="1932" spans="1:21" ht="15">
      <c r="A1932" s="415"/>
      <c r="B1932" s="186"/>
      <c r="C1932" s="416"/>
      <c r="D1932" s="412"/>
      <c r="E1932" s="412"/>
      <c r="F1932" s="412"/>
      <c r="G1932" s="413"/>
      <c r="H1932" s="411"/>
      <c r="I1932" s="411"/>
      <c r="J1932" s="411"/>
      <c r="K1932" s="411"/>
      <c r="L1932" s="411"/>
      <c r="M1932" s="411"/>
      <c r="N1932" s="411"/>
      <c r="O1932" s="411"/>
      <c r="S1932" s="95" t="s">
        <v>339</v>
      </c>
      <c r="T1932" s="250">
        <v>1.8</v>
      </c>
      <c r="U1932" s="250">
        <f t="shared" si="57"/>
        <v>3</v>
      </c>
    </row>
    <row r="1933" spans="1:21" ht="15">
      <c r="A1933" s="415"/>
      <c r="B1933" s="186"/>
      <c r="C1933" s="416"/>
      <c r="D1933" s="412"/>
      <c r="E1933" s="412"/>
      <c r="F1933" s="412"/>
      <c r="G1933" s="413"/>
      <c r="H1933" s="411"/>
      <c r="I1933" s="411"/>
      <c r="J1933" s="411"/>
      <c r="K1933" s="411"/>
      <c r="L1933" s="411"/>
      <c r="M1933" s="411"/>
      <c r="N1933" s="411"/>
      <c r="O1933" s="411"/>
      <c r="S1933" s="95" t="s">
        <v>340</v>
      </c>
      <c r="T1933" s="250">
        <v>1.6</v>
      </c>
      <c r="U1933" s="250">
        <f t="shared" si="57"/>
        <v>2.6666666666666665</v>
      </c>
    </row>
    <row r="1934" spans="1:21" ht="15">
      <c r="A1934" s="415"/>
      <c r="B1934" s="186"/>
      <c r="C1934" s="416"/>
      <c r="D1934" s="412"/>
      <c r="E1934" s="412"/>
      <c r="F1934" s="412"/>
      <c r="G1934" s="413"/>
      <c r="H1934" s="411"/>
      <c r="I1934" s="411"/>
      <c r="J1934" s="411"/>
      <c r="K1934" s="411"/>
      <c r="L1934" s="411"/>
      <c r="M1934" s="411"/>
      <c r="N1934" s="411"/>
      <c r="O1934" s="411"/>
      <c r="S1934" s="95"/>
      <c r="T1934" s="295" t="s">
        <v>29</v>
      </c>
      <c r="U1934" s="1" t="s">
        <v>45</v>
      </c>
    </row>
    <row r="1935" spans="1:19" ht="15">
      <c r="A1935" s="415"/>
      <c r="B1935" s="186"/>
      <c r="C1935" s="416"/>
      <c r="D1935" s="412"/>
      <c r="E1935" s="412"/>
      <c r="F1935" s="412"/>
      <c r="G1935" s="413"/>
      <c r="H1935" s="411"/>
      <c r="I1935" s="411"/>
      <c r="J1935" s="411"/>
      <c r="K1935" s="411"/>
      <c r="L1935" s="411"/>
      <c r="M1935" s="411"/>
      <c r="N1935" s="411"/>
      <c r="O1935" s="411"/>
      <c r="S1935" s="95"/>
    </row>
    <row r="1936" spans="1:19" ht="15">
      <c r="A1936" s="415"/>
      <c r="B1936" s="186"/>
      <c r="C1936" s="416"/>
      <c r="D1936" s="412"/>
      <c r="E1936" s="412"/>
      <c r="F1936" s="412"/>
      <c r="G1936" s="413"/>
      <c r="H1936" s="411"/>
      <c r="I1936" s="411"/>
      <c r="J1936" s="411"/>
      <c r="K1936" s="411"/>
      <c r="L1936" s="411"/>
      <c r="M1936" s="411"/>
      <c r="N1936" s="411"/>
      <c r="O1936" s="411"/>
      <c r="S1936" s="95" t="s">
        <v>323</v>
      </c>
    </row>
    <row r="1937" spans="1:19" ht="15">
      <c r="A1937" s="415"/>
      <c r="B1937" s="186"/>
      <c r="C1937" s="416"/>
      <c r="D1937" s="412"/>
      <c r="E1937" s="412"/>
      <c r="F1937" s="412"/>
      <c r="G1937" s="413"/>
      <c r="H1937" s="411"/>
      <c r="I1937" s="411"/>
      <c r="J1937" s="411"/>
      <c r="K1937" s="411"/>
      <c r="L1937" s="411"/>
      <c r="M1937" s="411"/>
      <c r="N1937" s="411"/>
      <c r="O1937" s="411"/>
      <c r="S1937" s="95" t="s">
        <v>436</v>
      </c>
    </row>
    <row r="1938" spans="1:19" ht="15">
      <c r="A1938" s="415"/>
      <c r="B1938" s="186"/>
      <c r="C1938" s="416"/>
      <c r="D1938" s="412"/>
      <c r="E1938" s="412"/>
      <c r="F1938" s="412"/>
      <c r="G1938" s="413"/>
      <c r="H1938" s="411"/>
      <c r="I1938" s="411"/>
      <c r="J1938" s="411"/>
      <c r="K1938" s="411"/>
      <c r="L1938" s="411"/>
      <c r="M1938" s="411"/>
      <c r="N1938" s="411"/>
      <c r="O1938" s="411"/>
      <c r="S1938" s="95" t="s">
        <v>437</v>
      </c>
    </row>
    <row r="1939" spans="1:19" ht="15">
      <c r="A1939" s="415"/>
      <c r="B1939" s="186"/>
      <c r="C1939" s="416"/>
      <c r="D1939" s="412"/>
      <c r="E1939" s="412"/>
      <c r="F1939" s="412"/>
      <c r="G1939" s="413"/>
      <c r="H1939" s="411"/>
      <c r="I1939" s="411"/>
      <c r="J1939" s="411"/>
      <c r="K1939" s="411"/>
      <c r="L1939" s="411"/>
      <c r="M1939" s="411"/>
      <c r="N1939" s="411"/>
      <c r="O1939" s="411"/>
      <c r="S1939" s="95" t="s">
        <v>438</v>
      </c>
    </row>
    <row r="1940" spans="1:19" ht="15">
      <c r="A1940" s="414"/>
      <c r="B1940" s="186"/>
      <c r="C1940" s="416"/>
      <c r="D1940" s="412"/>
      <c r="E1940" s="412"/>
      <c r="F1940" s="412"/>
      <c r="G1940" s="413"/>
      <c r="H1940" s="411"/>
      <c r="I1940" s="411"/>
      <c r="J1940" s="411"/>
      <c r="K1940" s="411"/>
      <c r="L1940" s="411"/>
      <c r="M1940" s="411"/>
      <c r="N1940" s="411"/>
      <c r="O1940" s="411"/>
      <c r="S1940" s="95" t="s">
        <v>439</v>
      </c>
    </row>
    <row r="1941" spans="1:19" ht="15">
      <c r="A1941" s="415"/>
      <c r="B1941" s="186"/>
      <c r="C1941" s="416"/>
      <c r="D1941" s="412"/>
      <c r="E1941" s="412"/>
      <c r="F1941" s="412"/>
      <c r="G1941" s="413"/>
      <c r="H1941" s="411"/>
      <c r="I1941" s="411"/>
      <c r="J1941" s="411"/>
      <c r="K1941" s="411"/>
      <c r="L1941" s="411"/>
      <c r="M1941" s="411"/>
      <c r="N1941" s="411"/>
      <c r="O1941" s="411"/>
      <c r="S1941" s="95" t="s">
        <v>440</v>
      </c>
    </row>
    <row r="1942" spans="1:19" ht="15">
      <c r="A1942" s="415"/>
      <c r="B1942" s="186"/>
      <c r="C1942" s="416"/>
      <c r="D1942" s="412"/>
      <c r="E1942" s="412"/>
      <c r="F1942" s="412"/>
      <c r="G1942" s="413"/>
      <c r="H1942" s="411"/>
      <c r="I1942" s="411"/>
      <c r="J1942" s="411"/>
      <c r="K1942" s="411"/>
      <c r="L1942" s="411"/>
      <c r="M1942" s="411"/>
      <c r="N1942" s="411"/>
      <c r="O1942" s="411"/>
      <c r="S1942" s="95" t="s">
        <v>441</v>
      </c>
    </row>
    <row r="1943" spans="1:19" ht="15">
      <c r="A1943" s="415"/>
      <c r="B1943" s="186"/>
      <c r="C1943" s="416"/>
      <c r="D1943" s="412"/>
      <c r="E1943" s="412"/>
      <c r="F1943" s="412"/>
      <c r="G1943" s="413"/>
      <c r="H1943" s="411"/>
      <c r="I1943" s="411"/>
      <c r="J1943" s="411"/>
      <c r="K1943" s="411"/>
      <c r="L1943" s="411"/>
      <c r="M1943" s="411"/>
      <c r="N1943" s="411"/>
      <c r="O1943" s="411"/>
      <c r="S1943" s="95" t="s">
        <v>442</v>
      </c>
    </row>
    <row r="1944" spans="1:15" ht="15">
      <c r="A1944" s="415"/>
      <c r="B1944" s="186"/>
      <c r="C1944" s="416"/>
      <c r="D1944" s="412"/>
      <c r="E1944" s="412"/>
      <c r="F1944" s="412"/>
      <c r="G1944" s="413"/>
      <c r="H1944" s="411"/>
      <c r="I1944" s="411"/>
      <c r="J1944" s="411"/>
      <c r="K1944" s="411"/>
      <c r="L1944" s="411"/>
      <c r="M1944" s="411"/>
      <c r="N1944" s="411"/>
      <c r="O1944" s="411"/>
    </row>
    <row r="1945" spans="1:19" ht="15">
      <c r="A1945" s="415"/>
      <c r="B1945" s="186"/>
      <c r="C1945" s="416"/>
      <c r="D1945" s="412"/>
      <c r="E1945" s="412"/>
      <c r="F1945" s="412"/>
      <c r="G1945" s="413"/>
      <c r="H1945" s="411"/>
      <c r="I1945" s="411"/>
      <c r="J1945" s="411"/>
      <c r="K1945" s="411"/>
      <c r="L1945" s="411"/>
      <c r="M1945" s="411"/>
      <c r="N1945" s="411"/>
      <c r="O1945" s="411"/>
      <c r="S1945" s="29" t="s">
        <v>40</v>
      </c>
    </row>
    <row r="1946" spans="1:21" ht="15">
      <c r="A1946" s="415"/>
      <c r="B1946" s="186"/>
      <c r="C1946" s="416"/>
      <c r="D1946" s="412"/>
      <c r="E1946" s="412"/>
      <c r="F1946" s="412"/>
      <c r="G1946" s="413"/>
      <c r="H1946" s="411"/>
      <c r="I1946" s="411"/>
      <c r="J1946" s="411"/>
      <c r="K1946" s="411"/>
      <c r="L1946" s="411"/>
      <c r="M1946" s="411"/>
      <c r="N1946" s="411"/>
      <c r="O1946" s="411"/>
      <c r="S1946" s="33" t="s">
        <v>357</v>
      </c>
      <c r="T1946" s="173">
        <v>31.6</v>
      </c>
      <c r="U1946" s="250">
        <f>T1946*100/60</f>
        <v>52.666666666666664</v>
      </c>
    </row>
    <row r="1947" spans="1:21" ht="15">
      <c r="A1947" s="414"/>
      <c r="B1947" s="186"/>
      <c r="C1947" s="416"/>
      <c r="D1947" s="412"/>
      <c r="E1947" s="412"/>
      <c r="F1947" s="412"/>
      <c r="G1947" s="413"/>
      <c r="H1947" s="411"/>
      <c r="I1947" s="411"/>
      <c r="J1947" s="411"/>
      <c r="K1947" s="411"/>
      <c r="L1947" s="411"/>
      <c r="M1947" s="411"/>
      <c r="N1947" s="411"/>
      <c r="O1947" s="411"/>
      <c r="S1947" s="33" t="s">
        <v>358</v>
      </c>
      <c r="T1947" s="173">
        <v>7.9</v>
      </c>
      <c r="U1947" s="250">
        <f aca="true" t="shared" si="58" ref="U1947:U1955">T1947*100/60</f>
        <v>13.166666666666666</v>
      </c>
    </row>
    <row r="1948" spans="1:21" ht="15">
      <c r="A1948" s="414"/>
      <c r="B1948" s="186"/>
      <c r="C1948" s="416"/>
      <c r="D1948" s="412"/>
      <c r="E1948" s="412"/>
      <c r="F1948" s="412"/>
      <c r="G1948" s="413"/>
      <c r="H1948" s="411"/>
      <c r="I1948" s="411"/>
      <c r="J1948" s="411"/>
      <c r="K1948" s="411"/>
      <c r="L1948" s="411"/>
      <c r="M1948" s="411"/>
      <c r="N1948" s="411"/>
      <c r="O1948" s="411"/>
      <c r="S1948" s="33" t="s">
        <v>359</v>
      </c>
      <c r="T1948" s="173">
        <v>5.5</v>
      </c>
      <c r="U1948" s="250">
        <f t="shared" si="58"/>
        <v>9.166666666666666</v>
      </c>
    </row>
    <row r="1949" spans="1:21" ht="15">
      <c r="A1949" s="414"/>
      <c r="B1949" s="186"/>
      <c r="C1949" s="416"/>
      <c r="D1949" s="412"/>
      <c r="E1949" s="412"/>
      <c r="F1949" s="412"/>
      <c r="G1949" s="413"/>
      <c r="H1949" s="411"/>
      <c r="I1949" s="411"/>
      <c r="J1949" s="411"/>
      <c r="K1949" s="411"/>
      <c r="L1949" s="411"/>
      <c r="M1949" s="411"/>
      <c r="N1949" s="411"/>
      <c r="O1949" s="411"/>
      <c r="S1949" s="33" t="s">
        <v>360</v>
      </c>
      <c r="T1949" s="173">
        <v>6.2</v>
      </c>
      <c r="U1949" s="250">
        <f t="shared" si="58"/>
        <v>10.333333333333334</v>
      </c>
    </row>
    <row r="1950" spans="1:21" ht="15">
      <c r="A1950" s="414"/>
      <c r="B1950" s="186"/>
      <c r="C1950" s="416"/>
      <c r="D1950" s="412"/>
      <c r="E1950" s="412"/>
      <c r="F1950" s="412"/>
      <c r="G1950" s="413"/>
      <c r="H1950" s="411"/>
      <c r="I1950" s="411"/>
      <c r="J1950" s="411"/>
      <c r="K1950" s="411"/>
      <c r="L1950" s="411"/>
      <c r="M1950" s="411"/>
      <c r="N1950" s="411"/>
      <c r="O1950" s="411"/>
      <c r="S1950" s="33" t="s">
        <v>361</v>
      </c>
      <c r="T1950" s="173">
        <v>6.3</v>
      </c>
      <c r="U1950" s="250">
        <f t="shared" si="58"/>
        <v>10.5</v>
      </c>
    </row>
    <row r="1951" spans="1:21" ht="15">
      <c r="A1951" s="414"/>
      <c r="B1951" s="186"/>
      <c r="C1951" s="416"/>
      <c r="D1951" s="412"/>
      <c r="E1951" s="412"/>
      <c r="F1951" s="412"/>
      <c r="G1951" s="413"/>
      <c r="H1951" s="411"/>
      <c r="I1951" s="411"/>
      <c r="J1951" s="411"/>
      <c r="K1951" s="411"/>
      <c r="L1951" s="411"/>
      <c r="M1951" s="411"/>
      <c r="N1951" s="411"/>
      <c r="O1951" s="411"/>
      <c r="S1951" s="33" t="s">
        <v>362</v>
      </c>
      <c r="T1951" s="173">
        <v>7.7</v>
      </c>
      <c r="U1951" s="250">
        <f t="shared" si="58"/>
        <v>12.833333333333334</v>
      </c>
    </row>
    <row r="1952" spans="1:21" ht="15">
      <c r="A1952" s="414"/>
      <c r="B1952" s="186"/>
      <c r="C1952" s="416"/>
      <c r="D1952" s="412"/>
      <c r="E1952" s="412"/>
      <c r="F1952" s="412"/>
      <c r="G1952" s="413"/>
      <c r="H1952" s="411"/>
      <c r="I1952" s="411"/>
      <c r="J1952" s="411"/>
      <c r="K1952" s="411"/>
      <c r="L1952" s="411"/>
      <c r="M1952" s="411"/>
      <c r="N1952" s="411"/>
      <c r="O1952" s="411"/>
      <c r="S1952" s="33" t="s">
        <v>363</v>
      </c>
      <c r="T1952" s="173">
        <v>0.63</v>
      </c>
      <c r="U1952" s="250">
        <f t="shared" si="58"/>
        <v>1.05</v>
      </c>
    </row>
    <row r="1953" spans="1:21" ht="15">
      <c r="A1953" s="414"/>
      <c r="B1953" s="186"/>
      <c r="C1953" s="416"/>
      <c r="D1953" s="412"/>
      <c r="E1953" s="412"/>
      <c r="F1953" s="412"/>
      <c r="G1953" s="413"/>
      <c r="H1953" s="411"/>
      <c r="I1953" s="411"/>
      <c r="J1953" s="411"/>
      <c r="K1953" s="411"/>
      <c r="L1953" s="411"/>
      <c r="M1953" s="411"/>
      <c r="N1953" s="411"/>
      <c r="O1953" s="411"/>
      <c r="S1953" s="33" t="s">
        <v>366</v>
      </c>
      <c r="T1953" s="173">
        <v>0.33</v>
      </c>
      <c r="U1953" s="250">
        <f t="shared" si="58"/>
        <v>0.55</v>
      </c>
    </row>
    <row r="1954" spans="1:21" ht="15">
      <c r="A1954" s="414"/>
      <c r="B1954" s="186"/>
      <c r="C1954" s="416"/>
      <c r="D1954" s="412"/>
      <c r="E1954" s="412"/>
      <c r="F1954" s="412"/>
      <c r="G1954" s="413"/>
      <c r="H1954" s="411"/>
      <c r="I1954" s="411"/>
      <c r="J1954" s="411"/>
      <c r="K1954" s="411"/>
      <c r="L1954" s="411"/>
      <c r="M1954" s="411"/>
      <c r="N1954" s="411"/>
      <c r="O1954" s="411"/>
      <c r="S1954" s="33" t="s">
        <v>364</v>
      </c>
      <c r="T1954" s="173">
        <v>1.6</v>
      </c>
      <c r="U1954" s="250">
        <f t="shared" si="58"/>
        <v>2.6666666666666665</v>
      </c>
    </row>
    <row r="1955" spans="1:21" ht="15">
      <c r="A1955" s="414"/>
      <c r="B1955" s="186"/>
      <c r="C1955" s="416"/>
      <c r="D1955" s="412"/>
      <c r="E1955" s="412"/>
      <c r="F1955" s="412"/>
      <c r="G1955" s="413"/>
      <c r="H1955" s="411"/>
      <c r="I1955" s="411"/>
      <c r="J1955" s="411"/>
      <c r="K1955" s="411"/>
      <c r="L1955" s="411"/>
      <c r="M1955" s="411"/>
      <c r="N1955" s="411"/>
      <c r="O1955" s="411"/>
      <c r="S1955" s="33" t="s">
        <v>365</v>
      </c>
      <c r="T1955" s="173">
        <v>0.06</v>
      </c>
      <c r="U1955" s="250">
        <f t="shared" si="58"/>
        <v>0.1</v>
      </c>
    </row>
    <row r="1956" spans="1:21" ht="15">
      <c r="A1956" s="414"/>
      <c r="B1956" s="186"/>
      <c r="C1956" s="416"/>
      <c r="D1956" s="412"/>
      <c r="E1956" s="412"/>
      <c r="F1956" s="412"/>
      <c r="G1956" s="413"/>
      <c r="H1956" s="411"/>
      <c r="I1956" s="411"/>
      <c r="J1956" s="411"/>
      <c r="K1956" s="411"/>
      <c r="L1956" s="411"/>
      <c r="M1956" s="411"/>
      <c r="N1956" s="411"/>
      <c r="O1956" s="411"/>
      <c r="T1956" s="270" t="s">
        <v>29</v>
      </c>
      <c r="U1956" s="173" t="s">
        <v>45</v>
      </c>
    </row>
    <row r="1957" spans="1:15" ht="15">
      <c r="A1957" s="414"/>
      <c r="B1957" s="186"/>
      <c r="C1957" s="416"/>
      <c r="D1957" s="412"/>
      <c r="E1957" s="412"/>
      <c r="F1957" s="412"/>
      <c r="G1957" s="413"/>
      <c r="H1957" s="411"/>
      <c r="I1957" s="411"/>
      <c r="J1957" s="411"/>
      <c r="K1957" s="411"/>
      <c r="L1957" s="411"/>
      <c r="M1957" s="411"/>
      <c r="N1957" s="411"/>
      <c r="O1957" s="411"/>
    </row>
    <row r="1958" spans="1:19" ht="15">
      <c r="A1958" s="415"/>
      <c r="B1958" s="186"/>
      <c r="C1958" s="416"/>
      <c r="D1958" s="412"/>
      <c r="E1958" s="412"/>
      <c r="F1958" s="412"/>
      <c r="G1958" s="413"/>
      <c r="H1958" s="411"/>
      <c r="I1958" s="411"/>
      <c r="J1958" s="411"/>
      <c r="K1958" s="411"/>
      <c r="L1958" s="411"/>
      <c r="M1958" s="411"/>
      <c r="N1958" s="411"/>
      <c r="O1958" s="411"/>
      <c r="S1958" s="29" t="s">
        <v>40</v>
      </c>
    </row>
    <row r="1959" spans="1:19" ht="15">
      <c r="A1959" s="415"/>
      <c r="B1959" s="186"/>
      <c r="C1959" s="416"/>
      <c r="D1959" s="412"/>
      <c r="E1959" s="412"/>
      <c r="F1959" s="412"/>
      <c r="G1959" s="413"/>
      <c r="H1959" s="411"/>
      <c r="I1959" s="411"/>
      <c r="J1959" s="411"/>
      <c r="K1959" s="411"/>
      <c r="L1959" s="411"/>
      <c r="M1959" s="411"/>
      <c r="N1959" s="411"/>
      <c r="O1959" s="411"/>
      <c r="S1959" s="33" t="s">
        <v>443</v>
      </c>
    </row>
    <row r="1960" spans="1:19" ht="15">
      <c r="A1960" s="415"/>
      <c r="B1960" s="186"/>
      <c r="C1960" s="416"/>
      <c r="D1960" s="412"/>
      <c r="E1960" s="412"/>
      <c r="F1960" s="412"/>
      <c r="G1960" s="413"/>
      <c r="H1960" s="411"/>
      <c r="I1960" s="411"/>
      <c r="J1960" s="411"/>
      <c r="K1960" s="411"/>
      <c r="L1960" s="411"/>
      <c r="M1960" s="411"/>
      <c r="N1960" s="411"/>
      <c r="O1960" s="411"/>
      <c r="S1960" s="33" t="s">
        <v>444</v>
      </c>
    </row>
    <row r="1961" spans="1:19" ht="15">
      <c r="A1961" s="414"/>
      <c r="B1961" s="186"/>
      <c r="C1961" s="416"/>
      <c r="D1961" s="412"/>
      <c r="E1961" s="412"/>
      <c r="F1961" s="412"/>
      <c r="G1961" s="413"/>
      <c r="H1961" s="411"/>
      <c r="I1961" s="411"/>
      <c r="J1961" s="411"/>
      <c r="K1961" s="411"/>
      <c r="L1961" s="411"/>
      <c r="M1961" s="411"/>
      <c r="N1961" s="411"/>
      <c r="O1961" s="411"/>
      <c r="S1961" s="33" t="s">
        <v>445</v>
      </c>
    </row>
    <row r="1962" spans="1:19" ht="15">
      <c r="A1962" s="415"/>
      <c r="B1962" s="186"/>
      <c r="C1962" s="416"/>
      <c r="D1962" s="412"/>
      <c r="E1962" s="412"/>
      <c r="F1962" s="412"/>
      <c r="G1962" s="413"/>
      <c r="H1962" s="411"/>
      <c r="I1962" s="411"/>
      <c r="J1962" s="411"/>
      <c r="K1962" s="411"/>
      <c r="L1962" s="411"/>
      <c r="M1962" s="411"/>
      <c r="N1962" s="411"/>
      <c r="O1962" s="411"/>
      <c r="S1962" s="33" t="s">
        <v>446</v>
      </c>
    </row>
    <row r="1963" spans="1:19" ht="15">
      <c r="A1963" s="415"/>
      <c r="B1963" s="186"/>
      <c r="C1963" s="416"/>
      <c r="D1963" s="412"/>
      <c r="E1963" s="412"/>
      <c r="F1963" s="412"/>
      <c r="G1963" s="413"/>
      <c r="H1963" s="411"/>
      <c r="I1963" s="411"/>
      <c r="J1963" s="411"/>
      <c r="K1963" s="411"/>
      <c r="L1963" s="411"/>
      <c r="M1963" s="411"/>
      <c r="N1963" s="411"/>
      <c r="O1963" s="411"/>
      <c r="S1963" s="33" t="s">
        <v>447</v>
      </c>
    </row>
    <row r="1964" spans="1:19" ht="15">
      <c r="A1964" s="415"/>
      <c r="B1964" s="186"/>
      <c r="C1964" s="416"/>
      <c r="D1964" s="412"/>
      <c r="E1964" s="412"/>
      <c r="F1964" s="412"/>
      <c r="G1964" s="413"/>
      <c r="H1964" s="411"/>
      <c r="I1964" s="411"/>
      <c r="J1964" s="411"/>
      <c r="K1964" s="411"/>
      <c r="L1964" s="411"/>
      <c r="M1964" s="411"/>
      <c r="N1964" s="411"/>
      <c r="O1964" s="411"/>
      <c r="S1964" s="33" t="s">
        <v>448</v>
      </c>
    </row>
    <row r="1965" spans="1:19" ht="15">
      <c r="A1965" s="415"/>
      <c r="B1965" s="186"/>
      <c r="C1965" s="416"/>
      <c r="D1965" s="412"/>
      <c r="E1965" s="412"/>
      <c r="F1965" s="412"/>
      <c r="G1965" s="413"/>
      <c r="H1965" s="411"/>
      <c r="I1965" s="411"/>
      <c r="J1965" s="411"/>
      <c r="K1965" s="411"/>
      <c r="L1965" s="411"/>
      <c r="M1965" s="411"/>
      <c r="N1965" s="411"/>
      <c r="O1965" s="411"/>
      <c r="S1965" s="33" t="s">
        <v>449</v>
      </c>
    </row>
    <row r="1966" spans="1:19" ht="15">
      <c r="A1966" s="415"/>
      <c r="B1966" s="186"/>
      <c r="C1966" s="416"/>
      <c r="D1966" s="412"/>
      <c r="E1966" s="412"/>
      <c r="F1966" s="412"/>
      <c r="G1966" s="413"/>
      <c r="H1966" s="411"/>
      <c r="I1966" s="411"/>
      <c r="J1966" s="411"/>
      <c r="K1966" s="411"/>
      <c r="L1966" s="411"/>
      <c r="M1966" s="411"/>
      <c r="N1966" s="411"/>
      <c r="O1966" s="411"/>
      <c r="S1966" s="33" t="s">
        <v>450</v>
      </c>
    </row>
    <row r="1967" spans="1:19" ht="15">
      <c r="A1967" s="415"/>
      <c r="B1967" s="186"/>
      <c r="C1967" s="416"/>
      <c r="D1967" s="412"/>
      <c r="E1967" s="412"/>
      <c r="F1967" s="412"/>
      <c r="G1967" s="413"/>
      <c r="H1967" s="411"/>
      <c r="I1967" s="411"/>
      <c r="J1967" s="411"/>
      <c r="K1967" s="411"/>
      <c r="L1967" s="411"/>
      <c r="M1967" s="411"/>
      <c r="N1967" s="411"/>
      <c r="O1967" s="411"/>
      <c r="S1967" s="33" t="s">
        <v>451</v>
      </c>
    </row>
    <row r="1968" spans="1:19" ht="15">
      <c r="A1968" s="415"/>
      <c r="B1968" s="186"/>
      <c r="C1968" s="416"/>
      <c r="D1968" s="412"/>
      <c r="E1968" s="412"/>
      <c r="F1968" s="412"/>
      <c r="G1968" s="413"/>
      <c r="H1968" s="411"/>
      <c r="I1968" s="411"/>
      <c r="J1968" s="411"/>
      <c r="K1968" s="411"/>
      <c r="L1968" s="411"/>
      <c r="M1968" s="411"/>
      <c r="N1968" s="411"/>
      <c r="O1968" s="411"/>
      <c r="S1968" s="33" t="s">
        <v>195</v>
      </c>
    </row>
    <row r="1969" spans="1:15" ht="15">
      <c r="A1969" s="415"/>
      <c r="B1969" s="186"/>
      <c r="C1969" s="416"/>
      <c r="D1969" s="412"/>
      <c r="E1969" s="412"/>
      <c r="F1969" s="412"/>
      <c r="G1969" s="413"/>
      <c r="H1969" s="411"/>
      <c r="I1969" s="411"/>
      <c r="J1969" s="411"/>
      <c r="K1969" s="411"/>
      <c r="L1969" s="411"/>
      <c r="M1969" s="411"/>
      <c r="N1969" s="411"/>
      <c r="O1969" s="411"/>
    </row>
    <row r="1970" spans="1:15" ht="15">
      <c r="A1970" s="415"/>
      <c r="B1970" s="186"/>
      <c r="C1970" s="416"/>
      <c r="D1970" s="412"/>
      <c r="E1970" s="412"/>
      <c r="F1970" s="412"/>
      <c r="G1970" s="413"/>
      <c r="H1970" s="411"/>
      <c r="I1970" s="411"/>
      <c r="J1970" s="411"/>
      <c r="K1970" s="411"/>
      <c r="L1970" s="411"/>
      <c r="M1970" s="411"/>
      <c r="N1970" s="411"/>
      <c r="O1970" s="411"/>
    </row>
    <row r="1971" spans="1:21" ht="15">
      <c r="A1971" s="415"/>
      <c r="B1971" s="186"/>
      <c r="C1971" s="416"/>
      <c r="D1971" s="412"/>
      <c r="E1971" s="412"/>
      <c r="F1971" s="412"/>
      <c r="G1971" s="413"/>
      <c r="H1971" s="411"/>
      <c r="I1971" s="411"/>
      <c r="J1971" s="411"/>
      <c r="K1971" s="411"/>
      <c r="L1971" s="411"/>
      <c r="M1971" s="411"/>
      <c r="N1971" s="411"/>
      <c r="O1971" s="411"/>
      <c r="S1971" s="95" t="s">
        <v>162</v>
      </c>
      <c r="T1971" s="173"/>
      <c r="U1971" s="173"/>
    </row>
    <row r="1972" spans="1:21" ht="18" customHeight="1">
      <c r="A1972" s="414"/>
      <c r="B1972" s="186"/>
      <c r="C1972" s="416"/>
      <c r="D1972" s="412"/>
      <c r="E1972" s="412"/>
      <c r="F1972" s="412"/>
      <c r="G1972" s="413"/>
      <c r="H1972" s="411"/>
      <c r="I1972" s="411"/>
      <c r="J1972" s="411"/>
      <c r="K1972" s="411"/>
      <c r="L1972" s="411"/>
      <c r="M1972" s="411"/>
      <c r="N1972" s="411"/>
      <c r="O1972" s="411"/>
      <c r="S1972" s="95" t="s">
        <v>377</v>
      </c>
      <c r="T1972" s="173">
        <v>38.5</v>
      </c>
      <c r="U1972" s="250">
        <f aca="true" t="shared" si="59" ref="U1972:U1977">T1972*100/60</f>
        <v>64.16666666666667</v>
      </c>
    </row>
    <row r="1973" spans="1:21" ht="15">
      <c r="A1973" s="415"/>
      <c r="B1973" s="186"/>
      <c r="C1973" s="416"/>
      <c r="D1973" s="412"/>
      <c r="E1973" s="412"/>
      <c r="F1973" s="412"/>
      <c r="G1973" s="413"/>
      <c r="H1973" s="411"/>
      <c r="I1973" s="411"/>
      <c r="J1973" s="411"/>
      <c r="K1973" s="411"/>
      <c r="L1973" s="411"/>
      <c r="M1973" s="411"/>
      <c r="N1973" s="411"/>
      <c r="O1973" s="411"/>
      <c r="S1973" s="95" t="s">
        <v>378</v>
      </c>
      <c r="T1973" s="173">
        <v>1.5</v>
      </c>
      <c r="U1973" s="250">
        <f t="shared" si="59"/>
        <v>2.5</v>
      </c>
    </row>
    <row r="1974" spans="1:21" ht="15">
      <c r="A1974" s="415"/>
      <c r="B1974" s="186"/>
      <c r="C1974" s="416"/>
      <c r="D1974" s="412"/>
      <c r="E1974" s="412"/>
      <c r="F1974" s="412"/>
      <c r="G1974" s="413"/>
      <c r="H1974" s="411"/>
      <c r="I1974" s="411"/>
      <c r="J1974" s="411"/>
      <c r="K1974" s="411"/>
      <c r="L1974" s="411"/>
      <c r="M1974" s="411"/>
      <c r="N1974" s="411"/>
      <c r="O1974" s="411"/>
      <c r="S1974" s="95" t="s">
        <v>379</v>
      </c>
      <c r="T1974" s="173">
        <v>0.48</v>
      </c>
      <c r="U1974" s="250">
        <f t="shared" si="59"/>
        <v>0.8</v>
      </c>
    </row>
    <row r="1975" spans="1:21" ht="15">
      <c r="A1975" s="415"/>
      <c r="B1975" s="186"/>
      <c r="C1975" s="416"/>
      <c r="D1975" s="412"/>
      <c r="E1975" s="412"/>
      <c r="F1975" s="412"/>
      <c r="G1975" s="413"/>
      <c r="H1975" s="411"/>
      <c r="I1975" s="411"/>
      <c r="J1975" s="411"/>
      <c r="K1975" s="411"/>
      <c r="L1975" s="411"/>
      <c r="M1975" s="411"/>
      <c r="N1975" s="411"/>
      <c r="O1975" s="411"/>
      <c r="S1975" s="95" t="s">
        <v>380</v>
      </c>
      <c r="T1975" s="173">
        <v>20</v>
      </c>
      <c r="U1975" s="250">
        <f t="shared" si="59"/>
        <v>33.333333333333336</v>
      </c>
    </row>
    <row r="1976" spans="1:21" ht="15">
      <c r="A1976" s="415"/>
      <c r="B1976" s="186"/>
      <c r="C1976" s="416"/>
      <c r="D1976" s="412"/>
      <c r="E1976" s="412"/>
      <c r="F1976" s="412"/>
      <c r="G1976" s="413"/>
      <c r="H1976" s="411"/>
      <c r="I1976" s="411"/>
      <c r="J1976" s="411"/>
      <c r="K1976" s="411"/>
      <c r="L1976" s="411"/>
      <c r="M1976" s="411"/>
      <c r="N1976" s="411"/>
      <c r="O1976" s="411"/>
      <c r="S1976" s="95" t="s">
        <v>381</v>
      </c>
      <c r="T1976" s="173">
        <v>0.48</v>
      </c>
      <c r="U1976" s="250">
        <f t="shared" si="59"/>
        <v>0.8</v>
      </c>
    </row>
    <row r="1977" spans="1:21" ht="15">
      <c r="A1977" s="415"/>
      <c r="B1977" s="186"/>
      <c r="C1977" s="416"/>
      <c r="D1977" s="412"/>
      <c r="E1977" s="412"/>
      <c r="F1977" s="412"/>
      <c r="G1977" s="413"/>
      <c r="H1977" s="411"/>
      <c r="I1977" s="411"/>
      <c r="J1977" s="411"/>
      <c r="K1977" s="411"/>
      <c r="L1977" s="411"/>
      <c r="M1977" s="411"/>
      <c r="N1977" s="411"/>
      <c r="O1977" s="411"/>
      <c r="S1977" s="95" t="s">
        <v>382</v>
      </c>
      <c r="T1977" s="173">
        <v>1.3</v>
      </c>
      <c r="U1977" s="250">
        <f t="shared" si="59"/>
        <v>2.1666666666666665</v>
      </c>
    </row>
    <row r="1978" spans="1:21" ht="15">
      <c r="A1978" s="415"/>
      <c r="B1978" s="186"/>
      <c r="C1978" s="416"/>
      <c r="D1978" s="412"/>
      <c r="E1978" s="412"/>
      <c r="F1978" s="412"/>
      <c r="G1978" s="413"/>
      <c r="H1978" s="411"/>
      <c r="I1978" s="411"/>
      <c r="J1978" s="411"/>
      <c r="K1978" s="411"/>
      <c r="L1978" s="411"/>
      <c r="M1978" s="411"/>
      <c r="N1978" s="411"/>
      <c r="O1978" s="411"/>
      <c r="S1978" s="100"/>
      <c r="T1978" s="270" t="s">
        <v>29</v>
      </c>
      <c r="U1978" s="173" t="s">
        <v>45</v>
      </c>
    </row>
    <row r="1979" spans="1:21" ht="15">
      <c r="A1979" s="415"/>
      <c r="B1979" s="186"/>
      <c r="C1979" s="416"/>
      <c r="D1979" s="412"/>
      <c r="E1979" s="412"/>
      <c r="F1979" s="412"/>
      <c r="G1979" s="413"/>
      <c r="H1979" s="411"/>
      <c r="I1979" s="411"/>
      <c r="J1979" s="411"/>
      <c r="K1979" s="411"/>
      <c r="L1979" s="411"/>
      <c r="M1979" s="411"/>
      <c r="N1979" s="411"/>
      <c r="O1979" s="411"/>
      <c r="T1979" s="1"/>
      <c r="U1979" s="1"/>
    </row>
    <row r="1980" spans="1:19" ht="15">
      <c r="A1980" s="414"/>
      <c r="B1980" s="186"/>
      <c r="C1980" s="416"/>
      <c r="D1980" s="412"/>
      <c r="E1980" s="412"/>
      <c r="F1980" s="412"/>
      <c r="G1980" s="413"/>
      <c r="H1980" s="411"/>
      <c r="I1980" s="411"/>
      <c r="J1980" s="411"/>
      <c r="K1980" s="411"/>
      <c r="L1980" s="411"/>
      <c r="M1980" s="411"/>
      <c r="N1980" s="411"/>
      <c r="O1980" s="411"/>
      <c r="S1980" s="95" t="s">
        <v>162</v>
      </c>
    </row>
    <row r="1981" spans="1:19" ht="15">
      <c r="A1981" s="415"/>
      <c r="B1981" s="186"/>
      <c r="C1981" s="416"/>
      <c r="D1981" s="412"/>
      <c r="E1981" s="412"/>
      <c r="F1981" s="412"/>
      <c r="G1981" s="413"/>
      <c r="H1981" s="411"/>
      <c r="I1981" s="411"/>
      <c r="J1981" s="411"/>
      <c r="K1981" s="411"/>
      <c r="L1981" s="411"/>
      <c r="M1981" s="411"/>
      <c r="N1981" s="411"/>
      <c r="O1981" s="411"/>
      <c r="S1981" s="95" t="s">
        <v>452</v>
      </c>
    </row>
    <row r="1982" spans="1:19" ht="15">
      <c r="A1982" s="415"/>
      <c r="B1982" s="186"/>
      <c r="C1982" s="416"/>
      <c r="D1982" s="412"/>
      <c r="E1982" s="412"/>
      <c r="F1982" s="412"/>
      <c r="G1982" s="413"/>
      <c r="H1982" s="411"/>
      <c r="I1982" s="411"/>
      <c r="J1982" s="411"/>
      <c r="K1982" s="411"/>
      <c r="L1982" s="411"/>
      <c r="M1982" s="411"/>
      <c r="N1982" s="411"/>
      <c r="O1982" s="411"/>
      <c r="S1982" s="95" t="s">
        <v>453</v>
      </c>
    </row>
    <row r="1983" spans="1:19" ht="15">
      <c r="A1983" s="415"/>
      <c r="B1983" s="186"/>
      <c r="C1983" s="416"/>
      <c r="D1983" s="412"/>
      <c r="E1983" s="412"/>
      <c r="F1983" s="412"/>
      <c r="G1983" s="413"/>
      <c r="H1983" s="411"/>
      <c r="I1983" s="411"/>
      <c r="J1983" s="411"/>
      <c r="K1983" s="411"/>
      <c r="L1983" s="411"/>
      <c r="M1983" s="411"/>
      <c r="N1983" s="411"/>
      <c r="O1983" s="411"/>
      <c r="S1983" s="95" t="s">
        <v>454</v>
      </c>
    </row>
    <row r="1984" spans="1:19" ht="15">
      <c r="A1984" s="415"/>
      <c r="B1984" s="186"/>
      <c r="C1984" s="416"/>
      <c r="D1984" s="412"/>
      <c r="E1984" s="412"/>
      <c r="F1984" s="412"/>
      <c r="G1984" s="413"/>
      <c r="H1984" s="411"/>
      <c r="I1984" s="411"/>
      <c r="J1984" s="411"/>
      <c r="K1984" s="411"/>
      <c r="L1984" s="411"/>
      <c r="M1984" s="411"/>
      <c r="N1984" s="411"/>
      <c r="O1984" s="411"/>
      <c r="S1984" s="95" t="s">
        <v>455</v>
      </c>
    </row>
    <row r="1985" spans="1:19" ht="15">
      <c r="A1985" s="415"/>
      <c r="B1985" s="186"/>
      <c r="C1985" s="416"/>
      <c r="D1985" s="412"/>
      <c r="E1985" s="412"/>
      <c r="F1985" s="412"/>
      <c r="G1985" s="413"/>
      <c r="H1985" s="411"/>
      <c r="I1985" s="411"/>
      <c r="J1985" s="411"/>
      <c r="K1985" s="411"/>
      <c r="L1985" s="411"/>
      <c r="M1985" s="411"/>
      <c r="N1985" s="411"/>
      <c r="O1985" s="411"/>
      <c r="S1985" s="95" t="s">
        <v>456</v>
      </c>
    </row>
    <row r="1986" spans="1:19" ht="15">
      <c r="A1986" s="415"/>
      <c r="B1986" s="186"/>
      <c r="C1986" s="416"/>
      <c r="D1986" s="412"/>
      <c r="E1986" s="412"/>
      <c r="F1986" s="412"/>
      <c r="G1986" s="413"/>
      <c r="H1986" s="411"/>
      <c r="I1986" s="411"/>
      <c r="J1986" s="411"/>
      <c r="K1986" s="411"/>
      <c r="L1986" s="411"/>
      <c r="M1986" s="411"/>
      <c r="N1986" s="411"/>
      <c r="O1986" s="411"/>
      <c r="S1986" s="95" t="s">
        <v>457</v>
      </c>
    </row>
    <row r="1987" spans="1:15" ht="15">
      <c r="A1987" s="415"/>
      <c r="B1987" s="186"/>
      <c r="C1987" s="416"/>
      <c r="D1987" s="412"/>
      <c r="E1987" s="412"/>
      <c r="F1987" s="412"/>
      <c r="G1987" s="413"/>
      <c r="H1987" s="411"/>
      <c r="I1987" s="411"/>
      <c r="J1987" s="411"/>
      <c r="K1987" s="411"/>
      <c r="L1987" s="411"/>
      <c r="M1987" s="411"/>
      <c r="N1987" s="411"/>
      <c r="O1987" s="411"/>
    </row>
    <row r="1988" spans="1:15" ht="15">
      <c r="A1988" s="414"/>
      <c r="B1988" s="186"/>
      <c r="C1988" s="416"/>
      <c r="D1988" s="412"/>
      <c r="E1988" s="412"/>
      <c r="F1988" s="412"/>
      <c r="G1988" s="412"/>
      <c r="H1988" s="412"/>
      <c r="I1988" s="412"/>
      <c r="J1988" s="412"/>
      <c r="K1988" s="412"/>
      <c r="L1988" s="412"/>
      <c r="M1988" s="412"/>
      <c r="N1988" s="412"/>
      <c r="O1988" s="412"/>
    </row>
    <row r="1989" spans="1:15" ht="15">
      <c r="A1989" s="414"/>
      <c r="B1989" s="186"/>
      <c r="C1989" s="416"/>
      <c r="D1989" s="412"/>
      <c r="E1989" s="412"/>
      <c r="F1989" s="412"/>
      <c r="G1989" s="412"/>
      <c r="H1989" s="412"/>
      <c r="I1989" s="412"/>
      <c r="J1989" s="412"/>
      <c r="K1989" s="412"/>
      <c r="L1989" s="412"/>
      <c r="M1989" s="412"/>
      <c r="N1989" s="412"/>
      <c r="O1989" s="412"/>
    </row>
    <row r="1990" spans="1:21" ht="15">
      <c r="A1990" s="414"/>
      <c r="B1990" s="186"/>
      <c r="C1990" s="416"/>
      <c r="D1990" s="412"/>
      <c r="E1990" s="412"/>
      <c r="F1990" s="412"/>
      <c r="G1990" s="412"/>
      <c r="H1990" s="412"/>
      <c r="I1990" s="412"/>
      <c r="J1990" s="412"/>
      <c r="K1990" s="412"/>
      <c r="L1990" s="412"/>
      <c r="M1990" s="412"/>
      <c r="N1990" s="412"/>
      <c r="O1990" s="412"/>
      <c r="S1990" s="299" t="s">
        <v>136</v>
      </c>
      <c r="T1990" s="173"/>
      <c r="U1990" s="173"/>
    </row>
    <row r="1991" spans="1:21" ht="15">
      <c r="A1991" s="414"/>
      <c r="B1991" s="186"/>
      <c r="C1991" s="416"/>
      <c r="D1991" s="412"/>
      <c r="E1991" s="412"/>
      <c r="F1991" s="412"/>
      <c r="G1991" s="412"/>
      <c r="H1991" s="412"/>
      <c r="I1991" s="412"/>
      <c r="J1991" s="412"/>
      <c r="K1991" s="412"/>
      <c r="L1991" s="412"/>
      <c r="M1991" s="412"/>
      <c r="N1991" s="412"/>
      <c r="O1991" s="412"/>
      <c r="S1991" s="33" t="s">
        <v>137</v>
      </c>
      <c r="T1991" s="173">
        <v>35</v>
      </c>
      <c r="U1991" s="250">
        <f>T1991*100/60</f>
        <v>58.333333333333336</v>
      </c>
    </row>
    <row r="1992" spans="1:21" ht="15">
      <c r="A1992" s="414"/>
      <c r="B1992" s="186"/>
      <c r="C1992" s="416"/>
      <c r="D1992" s="412"/>
      <c r="E1992" s="412"/>
      <c r="F1992" s="412"/>
      <c r="G1992" s="412"/>
      <c r="H1992" s="412"/>
      <c r="I1992" s="412"/>
      <c r="J1992" s="412"/>
      <c r="K1992" s="412"/>
      <c r="L1992" s="412"/>
      <c r="M1992" s="412"/>
      <c r="N1992" s="412"/>
      <c r="O1992" s="412"/>
      <c r="S1992" s="33" t="s">
        <v>210</v>
      </c>
      <c r="T1992" s="173">
        <v>12</v>
      </c>
      <c r="U1992" s="250">
        <f aca="true" t="shared" si="60" ref="U1992:U1998">T1992*100/60</f>
        <v>20</v>
      </c>
    </row>
    <row r="1993" spans="1:21" ht="15">
      <c r="A1993" s="414"/>
      <c r="B1993" s="186"/>
      <c r="C1993" s="416"/>
      <c r="D1993" s="412"/>
      <c r="E1993" s="412"/>
      <c r="F1993" s="412"/>
      <c r="G1993" s="412"/>
      <c r="H1993" s="412"/>
      <c r="I1993" s="412"/>
      <c r="J1993" s="412"/>
      <c r="K1993" s="412"/>
      <c r="L1993" s="412"/>
      <c r="M1993" s="412"/>
      <c r="N1993" s="412"/>
      <c r="O1993" s="412"/>
      <c r="S1993" s="33" t="s">
        <v>341</v>
      </c>
      <c r="T1993" s="173">
        <v>5</v>
      </c>
      <c r="U1993" s="250">
        <f t="shared" si="60"/>
        <v>8.333333333333334</v>
      </c>
    </row>
    <row r="1994" spans="1:21" ht="15">
      <c r="A1994" s="414"/>
      <c r="B1994" s="186"/>
      <c r="C1994" s="416"/>
      <c r="D1994" s="412"/>
      <c r="E1994" s="412"/>
      <c r="F1994" s="412"/>
      <c r="G1994" s="412"/>
      <c r="H1994" s="412"/>
      <c r="I1994" s="412"/>
      <c r="J1994" s="412"/>
      <c r="K1994" s="412"/>
      <c r="L1994" s="412"/>
      <c r="M1994" s="412"/>
      <c r="N1994" s="412"/>
      <c r="O1994" s="412"/>
      <c r="S1994" s="33" t="s">
        <v>139</v>
      </c>
      <c r="T1994" s="173">
        <v>5</v>
      </c>
      <c r="U1994" s="250">
        <f t="shared" si="60"/>
        <v>8.333333333333334</v>
      </c>
    </row>
    <row r="1995" spans="1:21" ht="15">
      <c r="A1995" s="414"/>
      <c r="B1995" s="186"/>
      <c r="C1995" s="416"/>
      <c r="D1995" s="412"/>
      <c r="E1995" s="412"/>
      <c r="F1995" s="412"/>
      <c r="G1995" s="412"/>
      <c r="H1995" s="412"/>
      <c r="I1995" s="412"/>
      <c r="J1995" s="412"/>
      <c r="K1995" s="412"/>
      <c r="L1995" s="412"/>
      <c r="M1995" s="412"/>
      <c r="N1995" s="412"/>
      <c r="O1995" s="412"/>
      <c r="S1995" s="33" t="s">
        <v>102</v>
      </c>
      <c r="T1995" s="173">
        <v>4</v>
      </c>
      <c r="U1995" s="250">
        <f t="shared" si="60"/>
        <v>6.666666666666667</v>
      </c>
    </row>
    <row r="1996" spans="1:21" ht="15">
      <c r="A1996" s="414"/>
      <c r="B1996" s="186"/>
      <c r="C1996" s="416"/>
      <c r="D1996" s="412"/>
      <c r="E1996" s="412"/>
      <c r="F1996" s="412"/>
      <c r="G1996" s="412"/>
      <c r="H1996" s="412"/>
      <c r="I1996" s="412"/>
      <c r="J1996" s="412"/>
      <c r="K1996" s="412"/>
      <c r="L1996" s="412"/>
      <c r="M1996" s="412"/>
      <c r="N1996" s="412"/>
      <c r="O1996" s="412"/>
      <c r="S1996" s="33" t="s">
        <v>122</v>
      </c>
      <c r="T1996" s="173">
        <v>1</v>
      </c>
      <c r="U1996" s="250">
        <f t="shared" si="60"/>
        <v>1.6666666666666667</v>
      </c>
    </row>
    <row r="1997" spans="1:21" ht="15">
      <c r="A1997" s="414"/>
      <c r="B1997" s="186"/>
      <c r="C1997" s="416"/>
      <c r="D1997" s="412"/>
      <c r="E1997" s="412"/>
      <c r="F1997" s="412"/>
      <c r="G1997" s="412"/>
      <c r="H1997" s="412"/>
      <c r="I1997" s="412"/>
      <c r="J1997" s="412"/>
      <c r="K1997" s="412"/>
      <c r="L1997" s="412"/>
      <c r="M1997" s="412"/>
      <c r="N1997" s="412"/>
      <c r="O1997" s="412"/>
      <c r="S1997" s="33" t="s">
        <v>342</v>
      </c>
      <c r="T1997" s="173">
        <v>0.35</v>
      </c>
      <c r="U1997" s="250">
        <f t="shared" si="60"/>
        <v>0.5833333333333334</v>
      </c>
    </row>
    <row r="1998" spans="1:21" ht="15">
      <c r="A1998" s="414"/>
      <c r="B1998" s="186"/>
      <c r="C1998" s="416"/>
      <c r="D1998" s="412"/>
      <c r="E1998" s="412"/>
      <c r="F1998" s="412"/>
      <c r="G1998" s="412"/>
      <c r="H1998" s="412"/>
      <c r="I1998" s="412"/>
      <c r="J1998" s="412"/>
      <c r="K1998" s="412"/>
      <c r="L1998" s="412"/>
      <c r="M1998" s="412"/>
      <c r="N1998" s="412"/>
      <c r="O1998" s="412"/>
      <c r="S1998" s="300" t="s">
        <v>94</v>
      </c>
      <c r="T1998" s="173">
        <v>0.02</v>
      </c>
      <c r="U1998" s="250">
        <f t="shared" si="60"/>
        <v>0.03333333333333333</v>
      </c>
    </row>
    <row r="1999" spans="1:21" ht="15">
      <c r="A1999" s="414"/>
      <c r="B1999" s="186"/>
      <c r="C1999" s="416"/>
      <c r="D1999" s="412"/>
      <c r="E1999" s="412"/>
      <c r="F1999" s="412"/>
      <c r="G1999" s="412"/>
      <c r="H1999" s="412"/>
      <c r="I1999" s="412"/>
      <c r="J1999" s="412"/>
      <c r="K1999" s="412"/>
      <c r="L1999" s="412"/>
      <c r="M1999" s="412"/>
      <c r="N1999" s="412"/>
      <c r="O1999" s="412"/>
      <c r="T1999" s="270" t="s">
        <v>29</v>
      </c>
      <c r="U1999" s="270" t="s">
        <v>45</v>
      </c>
    </row>
    <row r="2000" spans="1:15" ht="15">
      <c r="A2000" s="414"/>
      <c r="B2000" s="186"/>
      <c r="C2000" s="416"/>
      <c r="D2000" s="412"/>
      <c r="E2000" s="412"/>
      <c r="F2000" s="412"/>
      <c r="G2000" s="412"/>
      <c r="H2000" s="412"/>
      <c r="I2000" s="412"/>
      <c r="J2000" s="412"/>
      <c r="K2000" s="412"/>
      <c r="L2000" s="412"/>
      <c r="M2000" s="412"/>
      <c r="N2000" s="412"/>
      <c r="O2000" s="412"/>
    </row>
    <row r="2001" spans="1:19" ht="15">
      <c r="A2001" s="414"/>
      <c r="B2001" s="186"/>
      <c r="C2001" s="416"/>
      <c r="D2001" s="412"/>
      <c r="E2001" s="412"/>
      <c r="F2001" s="412"/>
      <c r="G2001" s="412"/>
      <c r="H2001" s="412"/>
      <c r="I2001" s="412"/>
      <c r="J2001" s="412"/>
      <c r="K2001" s="412"/>
      <c r="L2001" s="412"/>
      <c r="M2001" s="412"/>
      <c r="N2001" s="412"/>
      <c r="O2001" s="412"/>
      <c r="S2001" s="299" t="s">
        <v>136</v>
      </c>
    </row>
    <row r="2002" spans="1:19" ht="15">
      <c r="A2002" s="414"/>
      <c r="B2002" s="186"/>
      <c r="C2002" s="416"/>
      <c r="D2002" s="412"/>
      <c r="E2002" s="412"/>
      <c r="F2002" s="412"/>
      <c r="G2002" s="412"/>
      <c r="H2002" s="412"/>
      <c r="I2002" s="412"/>
      <c r="J2002" s="412"/>
      <c r="K2002" s="412"/>
      <c r="L2002" s="412"/>
      <c r="M2002" s="412"/>
      <c r="N2002" s="412"/>
      <c r="O2002" s="412"/>
      <c r="S2002" s="33" t="s">
        <v>458</v>
      </c>
    </row>
    <row r="2003" spans="1:19" ht="15">
      <c r="A2003" s="414"/>
      <c r="B2003" s="186"/>
      <c r="C2003" s="416"/>
      <c r="D2003" s="412"/>
      <c r="E2003" s="412"/>
      <c r="F2003" s="412"/>
      <c r="G2003" s="412"/>
      <c r="H2003" s="412"/>
      <c r="I2003" s="412"/>
      <c r="J2003" s="412"/>
      <c r="K2003" s="412"/>
      <c r="L2003" s="412"/>
      <c r="M2003" s="412"/>
      <c r="N2003" s="412"/>
      <c r="O2003" s="412"/>
      <c r="S2003" s="33" t="s">
        <v>459</v>
      </c>
    </row>
    <row r="2004" spans="1:19" ht="15">
      <c r="A2004" s="414"/>
      <c r="B2004" s="186"/>
      <c r="C2004" s="416"/>
      <c r="D2004" s="412"/>
      <c r="E2004" s="412"/>
      <c r="F2004" s="412"/>
      <c r="G2004" s="412"/>
      <c r="H2004" s="412"/>
      <c r="I2004" s="412"/>
      <c r="J2004" s="412"/>
      <c r="K2004" s="412"/>
      <c r="L2004" s="412"/>
      <c r="M2004" s="412"/>
      <c r="N2004" s="412"/>
      <c r="O2004" s="412"/>
      <c r="S2004" s="33" t="s">
        <v>460</v>
      </c>
    </row>
    <row r="2005" spans="1:19" ht="15">
      <c r="A2005" s="414"/>
      <c r="B2005" s="186"/>
      <c r="C2005" s="416"/>
      <c r="D2005" s="412"/>
      <c r="E2005" s="412"/>
      <c r="F2005" s="412"/>
      <c r="G2005" s="412"/>
      <c r="H2005" s="412"/>
      <c r="I2005" s="412"/>
      <c r="J2005" s="412"/>
      <c r="K2005" s="412"/>
      <c r="L2005" s="412"/>
      <c r="M2005" s="412"/>
      <c r="N2005" s="412"/>
      <c r="O2005" s="412"/>
      <c r="S2005" s="33" t="s">
        <v>461</v>
      </c>
    </row>
    <row r="2006" spans="1:19" ht="15">
      <c r="A2006" s="414"/>
      <c r="B2006" s="186"/>
      <c r="C2006" s="416"/>
      <c r="D2006" s="412"/>
      <c r="E2006" s="412"/>
      <c r="F2006" s="412"/>
      <c r="G2006" s="412"/>
      <c r="H2006" s="412"/>
      <c r="I2006" s="412"/>
      <c r="J2006" s="412"/>
      <c r="K2006" s="412"/>
      <c r="L2006" s="412"/>
      <c r="M2006" s="412"/>
      <c r="N2006" s="412"/>
      <c r="O2006" s="412"/>
      <c r="S2006" s="33" t="s">
        <v>275</v>
      </c>
    </row>
    <row r="2007" spans="1:19" ht="15">
      <c r="A2007" s="414"/>
      <c r="B2007" s="186"/>
      <c r="C2007" s="416"/>
      <c r="D2007" s="412"/>
      <c r="E2007" s="412"/>
      <c r="F2007" s="412"/>
      <c r="G2007" s="412"/>
      <c r="H2007" s="412"/>
      <c r="I2007" s="412"/>
      <c r="J2007" s="412"/>
      <c r="K2007" s="412"/>
      <c r="L2007" s="412"/>
      <c r="M2007" s="412"/>
      <c r="N2007" s="412"/>
      <c r="O2007" s="412"/>
      <c r="S2007" s="33" t="s">
        <v>328</v>
      </c>
    </row>
    <row r="2008" spans="1:19" ht="15">
      <c r="A2008" s="414"/>
      <c r="B2008" s="186"/>
      <c r="C2008" s="416"/>
      <c r="D2008" s="412"/>
      <c r="E2008" s="412"/>
      <c r="F2008" s="412"/>
      <c r="G2008" s="412"/>
      <c r="H2008" s="412"/>
      <c r="I2008" s="412"/>
      <c r="J2008" s="412"/>
      <c r="K2008" s="412"/>
      <c r="L2008" s="412"/>
      <c r="M2008" s="412"/>
      <c r="N2008" s="412"/>
      <c r="O2008" s="412"/>
      <c r="S2008" s="33" t="s">
        <v>462</v>
      </c>
    </row>
    <row r="2009" spans="1:19" ht="15">
      <c r="A2009" s="414"/>
      <c r="B2009" s="186"/>
      <c r="C2009" s="416"/>
      <c r="D2009" s="412"/>
      <c r="E2009" s="412"/>
      <c r="F2009" s="412"/>
      <c r="G2009" s="412"/>
      <c r="H2009" s="412"/>
      <c r="I2009" s="412"/>
      <c r="J2009" s="412"/>
      <c r="K2009" s="412"/>
      <c r="L2009" s="412"/>
      <c r="M2009" s="412"/>
      <c r="N2009" s="412"/>
      <c r="O2009" s="412"/>
      <c r="S2009" s="300" t="s">
        <v>463</v>
      </c>
    </row>
    <row r="2010" spans="1:15" ht="15">
      <c r="A2010" s="414"/>
      <c r="B2010" s="186"/>
      <c r="C2010" s="416"/>
      <c r="D2010" s="412"/>
      <c r="E2010" s="412"/>
      <c r="F2010" s="412"/>
      <c r="G2010" s="413"/>
      <c r="H2010" s="411"/>
      <c r="I2010" s="411"/>
      <c r="J2010" s="411"/>
      <c r="K2010" s="411"/>
      <c r="L2010" s="411"/>
      <c r="M2010" s="411"/>
      <c r="N2010" s="411"/>
      <c r="O2010" s="411"/>
    </row>
    <row r="2011" spans="1:15" ht="15">
      <c r="A2011" s="415"/>
      <c r="B2011" s="186"/>
      <c r="C2011" s="416"/>
      <c r="D2011" s="412"/>
      <c r="E2011" s="412"/>
      <c r="F2011" s="412"/>
      <c r="G2011" s="413"/>
      <c r="H2011" s="411"/>
      <c r="I2011" s="411"/>
      <c r="J2011" s="411"/>
      <c r="K2011" s="411"/>
      <c r="L2011" s="411"/>
      <c r="M2011" s="411"/>
      <c r="N2011" s="411"/>
      <c r="O2011" s="411"/>
    </row>
    <row r="2012" spans="1:15" ht="15">
      <c r="A2012" s="415"/>
      <c r="B2012" s="186"/>
      <c r="C2012" s="416"/>
      <c r="D2012" s="412"/>
      <c r="E2012" s="412"/>
      <c r="F2012" s="412"/>
      <c r="G2012" s="413"/>
      <c r="H2012" s="411"/>
      <c r="I2012" s="411"/>
      <c r="J2012" s="411"/>
      <c r="K2012" s="411"/>
      <c r="L2012" s="411"/>
      <c r="M2012" s="411"/>
      <c r="N2012" s="411"/>
      <c r="O2012" s="411"/>
    </row>
    <row r="2013" spans="1:15" ht="15">
      <c r="A2013" s="415"/>
      <c r="B2013" s="186"/>
      <c r="C2013" s="416"/>
      <c r="D2013" s="412"/>
      <c r="E2013" s="412"/>
      <c r="F2013" s="412"/>
      <c r="G2013" s="413"/>
      <c r="H2013" s="411"/>
      <c r="I2013" s="411"/>
      <c r="J2013" s="411"/>
      <c r="K2013" s="411"/>
      <c r="L2013" s="411"/>
      <c r="M2013" s="411"/>
      <c r="N2013" s="411"/>
      <c r="O2013" s="411"/>
    </row>
    <row r="2014" spans="1:15" ht="15">
      <c r="A2014" s="415"/>
      <c r="B2014" s="186"/>
      <c r="C2014" s="416"/>
      <c r="D2014" s="412"/>
      <c r="E2014" s="412"/>
      <c r="F2014" s="412"/>
      <c r="G2014" s="413"/>
      <c r="H2014" s="411"/>
      <c r="I2014" s="411"/>
      <c r="J2014" s="411"/>
      <c r="K2014" s="411"/>
      <c r="L2014" s="411"/>
      <c r="M2014" s="411"/>
      <c r="N2014" s="411"/>
      <c r="O2014" s="411"/>
    </row>
    <row r="2015" spans="1:15" ht="15">
      <c r="A2015" s="415"/>
      <c r="B2015" s="186"/>
      <c r="C2015" s="416"/>
      <c r="D2015" s="412"/>
      <c r="E2015" s="412"/>
      <c r="F2015" s="412"/>
      <c r="G2015" s="413"/>
      <c r="H2015" s="411"/>
      <c r="I2015" s="411"/>
      <c r="J2015" s="411"/>
      <c r="K2015" s="411"/>
      <c r="L2015" s="411"/>
      <c r="M2015" s="411"/>
      <c r="N2015" s="411"/>
      <c r="O2015" s="411"/>
    </row>
    <row r="2016" spans="1:15" ht="15">
      <c r="A2016" s="415"/>
      <c r="B2016" s="186"/>
      <c r="C2016" s="416"/>
      <c r="D2016" s="412"/>
      <c r="E2016" s="412"/>
      <c r="F2016" s="412"/>
      <c r="G2016" s="413"/>
      <c r="H2016" s="411"/>
      <c r="I2016" s="411"/>
      <c r="J2016" s="411"/>
      <c r="K2016" s="411"/>
      <c r="L2016" s="411"/>
      <c r="M2016" s="411"/>
      <c r="N2016" s="411"/>
      <c r="O2016" s="411"/>
    </row>
    <row r="2017" spans="1:15" ht="15">
      <c r="A2017" s="415"/>
      <c r="B2017" s="186"/>
      <c r="C2017" s="416"/>
      <c r="D2017" s="412"/>
      <c r="E2017" s="412"/>
      <c r="F2017" s="412"/>
      <c r="G2017" s="413"/>
      <c r="H2017" s="411"/>
      <c r="I2017" s="411"/>
      <c r="J2017" s="411"/>
      <c r="K2017" s="411"/>
      <c r="L2017" s="411"/>
      <c r="M2017" s="411"/>
      <c r="N2017" s="411"/>
      <c r="O2017" s="411"/>
    </row>
    <row r="2018" spans="1:15" ht="15">
      <c r="A2018" s="415"/>
      <c r="B2018" s="186"/>
      <c r="C2018" s="416"/>
      <c r="D2018" s="412"/>
      <c r="E2018" s="412"/>
      <c r="F2018" s="412"/>
      <c r="G2018" s="413"/>
      <c r="H2018" s="411"/>
      <c r="I2018" s="411"/>
      <c r="J2018" s="411"/>
      <c r="K2018" s="411"/>
      <c r="L2018" s="411"/>
      <c r="M2018" s="411"/>
      <c r="N2018" s="411"/>
      <c r="O2018" s="411"/>
    </row>
    <row r="2019" spans="1:15" ht="15">
      <c r="A2019" s="414"/>
      <c r="B2019" s="186"/>
      <c r="C2019" s="416"/>
      <c r="D2019" s="412"/>
      <c r="E2019" s="412"/>
      <c r="F2019" s="412"/>
      <c r="G2019" s="413"/>
      <c r="H2019" s="411"/>
      <c r="I2019" s="411"/>
      <c r="J2019" s="411"/>
      <c r="K2019" s="411"/>
      <c r="L2019" s="411"/>
      <c r="M2019" s="411"/>
      <c r="N2019" s="411"/>
      <c r="O2019" s="411"/>
    </row>
    <row r="2020" spans="1:15" ht="15">
      <c r="A2020" s="414"/>
      <c r="B2020" s="186"/>
      <c r="C2020" s="416"/>
      <c r="D2020" s="412"/>
      <c r="E2020" s="412"/>
      <c r="F2020" s="412"/>
      <c r="G2020" s="413"/>
      <c r="H2020" s="411"/>
      <c r="I2020" s="411"/>
      <c r="J2020" s="411"/>
      <c r="K2020" s="411"/>
      <c r="L2020" s="411"/>
      <c r="M2020" s="411"/>
      <c r="N2020" s="411"/>
      <c r="O2020" s="411"/>
    </row>
    <row r="2021" spans="1:15" ht="15">
      <c r="A2021" s="414"/>
      <c r="B2021" s="186"/>
      <c r="C2021" s="416"/>
      <c r="D2021" s="412"/>
      <c r="E2021" s="412"/>
      <c r="F2021" s="412"/>
      <c r="G2021" s="413"/>
      <c r="H2021" s="411"/>
      <c r="I2021" s="411"/>
      <c r="J2021" s="411"/>
      <c r="K2021" s="411"/>
      <c r="L2021" s="411"/>
      <c r="M2021" s="411"/>
      <c r="N2021" s="411"/>
      <c r="O2021" s="411"/>
    </row>
    <row r="2022" spans="1:15" ht="15">
      <c r="A2022" s="414"/>
      <c r="B2022" s="186"/>
      <c r="C2022" s="416"/>
      <c r="D2022" s="412"/>
      <c r="E2022" s="412"/>
      <c r="F2022" s="412"/>
      <c r="G2022" s="413"/>
      <c r="H2022" s="411"/>
      <c r="I2022" s="411"/>
      <c r="J2022" s="411"/>
      <c r="K2022" s="411"/>
      <c r="L2022" s="411"/>
      <c r="M2022" s="411"/>
      <c r="N2022" s="411"/>
      <c r="O2022" s="411"/>
    </row>
    <row r="2023" spans="1:15" ht="15">
      <c r="A2023" s="415"/>
      <c r="B2023" s="186"/>
      <c r="C2023" s="416"/>
      <c r="D2023" s="412"/>
      <c r="E2023" s="412"/>
      <c r="F2023" s="412"/>
      <c r="G2023" s="413"/>
      <c r="H2023" s="411"/>
      <c r="I2023" s="411"/>
      <c r="J2023" s="411"/>
      <c r="K2023" s="411"/>
      <c r="L2023" s="411"/>
      <c r="M2023" s="411"/>
      <c r="N2023" s="411"/>
      <c r="O2023" s="411"/>
    </row>
    <row r="2024" spans="1:15" ht="15">
      <c r="A2024" s="415"/>
      <c r="B2024" s="186"/>
      <c r="C2024" s="416"/>
      <c r="D2024" s="412"/>
      <c r="E2024" s="412"/>
      <c r="F2024" s="412"/>
      <c r="G2024" s="413"/>
      <c r="H2024" s="411"/>
      <c r="I2024" s="411"/>
      <c r="J2024" s="411"/>
      <c r="K2024" s="411"/>
      <c r="L2024" s="411"/>
      <c r="M2024" s="411"/>
      <c r="N2024" s="411"/>
      <c r="O2024" s="411"/>
    </row>
    <row r="2025" spans="1:15" ht="15">
      <c r="A2025" s="415"/>
      <c r="B2025" s="186"/>
      <c r="C2025" s="416"/>
      <c r="D2025" s="412"/>
      <c r="E2025" s="412"/>
      <c r="F2025" s="412"/>
      <c r="G2025" s="413"/>
      <c r="H2025" s="411"/>
      <c r="I2025" s="411"/>
      <c r="J2025" s="411"/>
      <c r="K2025" s="411"/>
      <c r="L2025" s="411"/>
      <c r="M2025" s="411"/>
      <c r="N2025" s="411"/>
      <c r="O2025" s="411"/>
    </row>
    <row r="2026" spans="1:15" ht="15">
      <c r="A2026" s="415"/>
      <c r="B2026" s="186"/>
      <c r="C2026" s="416"/>
      <c r="D2026" s="412"/>
      <c r="E2026" s="412"/>
      <c r="F2026" s="412"/>
      <c r="G2026" s="413"/>
      <c r="H2026" s="411"/>
      <c r="I2026" s="411"/>
      <c r="J2026" s="411"/>
      <c r="K2026" s="411"/>
      <c r="L2026" s="411"/>
      <c r="M2026" s="411"/>
      <c r="N2026" s="411"/>
      <c r="O2026" s="411"/>
    </row>
    <row r="2027" spans="1:15" ht="15">
      <c r="A2027" s="415"/>
      <c r="B2027" s="186"/>
      <c r="C2027" s="416"/>
      <c r="D2027" s="412"/>
      <c r="E2027" s="412"/>
      <c r="F2027" s="412"/>
      <c r="G2027" s="413"/>
      <c r="H2027" s="411"/>
      <c r="I2027" s="411"/>
      <c r="J2027" s="411"/>
      <c r="K2027" s="411"/>
      <c r="L2027" s="411"/>
      <c r="M2027" s="411"/>
      <c r="N2027" s="411"/>
      <c r="O2027" s="411"/>
    </row>
    <row r="2028" spans="1:15" ht="15">
      <c r="A2028" s="415"/>
      <c r="B2028" s="186"/>
      <c r="C2028" s="416"/>
      <c r="D2028" s="412"/>
      <c r="E2028" s="412"/>
      <c r="F2028" s="412"/>
      <c r="G2028" s="413"/>
      <c r="H2028" s="411"/>
      <c r="I2028" s="411"/>
      <c r="J2028" s="411"/>
      <c r="K2028" s="411"/>
      <c r="L2028" s="411"/>
      <c r="M2028" s="411"/>
      <c r="N2028" s="411"/>
      <c r="O2028" s="411"/>
    </row>
    <row r="2029" spans="1:15" ht="15">
      <c r="A2029" s="415"/>
      <c r="B2029" s="186"/>
      <c r="C2029" s="416"/>
      <c r="D2029" s="412"/>
      <c r="E2029" s="412"/>
      <c r="F2029" s="412"/>
      <c r="G2029" s="413"/>
      <c r="H2029" s="411"/>
      <c r="I2029" s="411"/>
      <c r="J2029" s="411"/>
      <c r="K2029" s="411"/>
      <c r="L2029" s="411"/>
      <c r="M2029" s="411"/>
      <c r="N2029" s="411"/>
      <c r="O2029" s="411"/>
    </row>
    <row r="2030" spans="1:15" ht="15">
      <c r="A2030" s="414"/>
      <c r="B2030" s="186"/>
      <c r="C2030" s="416"/>
      <c r="D2030" s="412"/>
      <c r="E2030" s="412"/>
      <c r="F2030" s="412"/>
      <c r="G2030" s="413"/>
      <c r="H2030" s="411"/>
      <c r="I2030" s="411"/>
      <c r="J2030" s="411"/>
      <c r="K2030" s="411"/>
      <c r="L2030" s="411"/>
      <c r="M2030" s="411"/>
      <c r="N2030" s="411"/>
      <c r="O2030" s="411"/>
    </row>
    <row r="2031" spans="1:15" ht="15">
      <c r="A2031" s="415"/>
      <c r="B2031" s="186"/>
      <c r="C2031" s="416"/>
      <c r="D2031" s="412"/>
      <c r="E2031" s="412"/>
      <c r="F2031" s="412"/>
      <c r="G2031" s="413"/>
      <c r="H2031" s="411"/>
      <c r="I2031" s="411"/>
      <c r="J2031" s="411"/>
      <c r="K2031" s="411"/>
      <c r="L2031" s="411"/>
      <c r="M2031" s="411"/>
      <c r="N2031" s="411"/>
      <c r="O2031" s="411"/>
    </row>
    <row r="2032" spans="1:15" ht="15">
      <c r="A2032" s="415"/>
      <c r="B2032" s="186"/>
      <c r="C2032" s="416"/>
      <c r="D2032" s="412"/>
      <c r="E2032" s="412"/>
      <c r="F2032" s="412"/>
      <c r="G2032" s="413"/>
      <c r="H2032" s="411"/>
      <c r="I2032" s="411"/>
      <c r="J2032" s="411"/>
      <c r="K2032" s="411"/>
      <c r="L2032" s="411"/>
      <c r="M2032" s="411"/>
      <c r="N2032" s="411"/>
      <c r="O2032" s="411"/>
    </row>
    <row r="2033" spans="1:15" ht="15">
      <c r="A2033" s="415"/>
      <c r="B2033" s="186"/>
      <c r="C2033" s="416"/>
      <c r="D2033" s="412"/>
      <c r="E2033" s="412"/>
      <c r="F2033" s="412"/>
      <c r="G2033" s="413"/>
      <c r="H2033" s="411"/>
      <c r="I2033" s="411"/>
      <c r="J2033" s="411"/>
      <c r="K2033" s="411"/>
      <c r="L2033" s="411"/>
      <c r="M2033" s="411"/>
      <c r="N2033" s="411"/>
      <c r="O2033" s="411"/>
    </row>
    <row r="2034" spans="1:15" ht="15">
      <c r="A2034" s="415"/>
      <c r="B2034" s="186"/>
      <c r="C2034" s="416"/>
      <c r="D2034" s="412"/>
      <c r="E2034" s="412"/>
      <c r="F2034" s="412"/>
      <c r="G2034" s="413"/>
      <c r="H2034" s="411"/>
      <c r="I2034" s="411"/>
      <c r="J2034" s="411"/>
      <c r="K2034" s="411"/>
      <c r="L2034" s="411"/>
      <c r="M2034" s="411"/>
      <c r="N2034" s="411"/>
      <c r="O2034" s="411"/>
    </row>
    <row r="2035" spans="1:15" ht="15">
      <c r="A2035" s="415"/>
      <c r="B2035" s="186"/>
      <c r="C2035" s="416"/>
      <c r="D2035" s="412"/>
      <c r="E2035" s="412"/>
      <c r="F2035" s="412"/>
      <c r="G2035" s="413"/>
      <c r="H2035" s="411"/>
      <c r="I2035" s="411"/>
      <c r="J2035" s="411"/>
      <c r="K2035" s="411"/>
      <c r="L2035" s="411"/>
      <c r="M2035" s="411"/>
      <c r="N2035" s="411"/>
      <c r="O2035" s="411"/>
    </row>
    <row r="2036" spans="1:15" ht="15">
      <c r="A2036" s="415"/>
      <c r="B2036" s="186"/>
      <c r="C2036" s="416"/>
      <c r="D2036" s="412"/>
      <c r="E2036" s="412"/>
      <c r="F2036" s="412"/>
      <c r="G2036" s="413"/>
      <c r="H2036" s="411"/>
      <c r="I2036" s="411"/>
      <c r="J2036" s="411"/>
      <c r="K2036" s="411"/>
      <c r="L2036" s="411"/>
      <c r="M2036" s="411"/>
      <c r="N2036" s="411"/>
      <c r="O2036" s="411"/>
    </row>
    <row r="2037" spans="1:15" ht="15">
      <c r="A2037" s="415"/>
      <c r="B2037" s="186"/>
      <c r="C2037" s="416"/>
      <c r="D2037" s="412"/>
      <c r="E2037" s="412"/>
      <c r="F2037" s="412"/>
      <c r="G2037" s="413"/>
      <c r="H2037" s="411"/>
      <c r="I2037" s="411"/>
      <c r="J2037" s="411"/>
      <c r="K2037" s="411"/>
      <c r="L2037" s="411"/>
      <c r="M2037" s="411"/>
      <c r="N2037" s="411"/>
      <c r="O2037" s="411"/>
    </row>
    <row r="2038" spans="1:15" ht="15">
      <c r="A2038" s="414"/>
      <c r="B2038" s="186"/>
      <c r="C2038" s="416"/>
      <c r="D2038" s="412"/>
      <c r="E2038" s="412"/>
      <c r="F2038" s="412"/>
      <c r="G2038" s="413"/>
      <c r="H2038" s="411"/>
      <c r="I2038" s="411"/>
      <c r="J2038" s="411"/>
      <c r="K2038" s="411"/>
      <c r="L2038" s="411"/>
      <c r="M2038" s="411"/>
      <c r="N2038" s="411"/>
      <c r="O2038" s="411"/>
    </row>
    <row r="2039" spans="1:15" ht="15">
      <c r="A2039" s="414"/>
      <c r="B2039" s="186"/>
      <c r="C2039" s="416"/>
      <c r="D2039" s="412"/>
      <c r="E2039" s="412"/>
      <c r="F2039" s="412"/>
      <c r="G2039" s="413"/>
      <c r="H2039" s="411"/>
      <c r="I2039" s="411"/>
      <c r="J2039" s="411"/>
      <c r="K2039" s="411"/>
      <c r="L2039" s="411"/>
      <c r="M2039" s="411"/>
      <c r="N2039" s="411"/>
      <c r="O2039" s="411"/>
    </row>
    <row r="2040" spans="1:15" ht="15">
      <c r="A2040" s="414"/>
      <c r="B2040" s="186"/>
      <c r="C2040" s="416"/>
      <c r="D2040" s="412"/>
      <c r="E2040" s="412"/>
      <c r="F2040" s="412"/>
      <c r="G2040" s="413"/>
      <c r="H2040" s="411"/>
      <c r="I2040" s="411"/>
      <c r="J2040" s="411"/>
      <c r="K2040" s="411"/>
      <c r="L2040" s="411"/>
      <c r="M2040" s="411"/>
      <c r="N2040" s="411"/>
      <c r="O2040" s="411"/>
    </row>
    <row r="2041" spans="1:15" ht="15">
      <c r="A2041" s="414"/>
      <c r="B2041" s="186"/>
      <c r="C2041" s="416"/>
      <c r="D2041" s="412"/>
      <c r="E2041" s="412"/>
      <c r="F2041" s="412"/>
      <c r="G2041" s="413"/>
      <c r="H2041" s="411"/>
      <c r="I2041" s="411"/>
      <c r="J2041" s="411"/>
      <c r="K2041" s="411"/>
      <c r="L2041" s="411"/>
      <c r="M2041" s="411"/>
      <c r="N2041" s="411"/>
      <c r="O2041" s="411"/>
    </row>
    <row r="2042" spans="1:15" ht="15">
      <c r="A2042" s="414"/>
      <c r="B2042" s="186"/>
      <c r="C2042" s="416"/>
      <c r="D2042" s="412"/>
      <c r="E2042" s="412"/>
      <c r="F2042" s="412"/>
      <c r="G2042" s="413"/>
      <c r="H2042" s="411"/>
      <c r="I2042" s="411"/>
      <c r="J2042" s="411"/>
      <c r="K2042" s="411"/>
      <c r="L2042" s="411"/>
      <c r="M2042" s="411"/>
      <c r="N2042" s="411"/>
      <c r="O2042" s="411"/>
    </row>
    <row r="2043" spans="1:15" ht="15">
      <c r="A2043" s="414"/>
      <c r="B2043" s="186"/>
      <c r="C2043" s="416"/>
      <c r="D2043" s="412"/>
      <c r="E2043" s="412"/>
      <c r="F2043" s="412"/>
      <c r="G2043" s="413"/>
      <c r="H2043" s="411"/>
      <c r="I2043" s="411"/>
      <c r="J2043" s="411"/>
      <c r="K2043" s="411"/>
      <c r="L2043" s="411"/>
      <c r="M2043" s="411"/>
      <c r="N2043" s="411"/>
      <c r="O2043" s="411"/>
    </row>
    <row r="2044" spans="1:15" ht="15">
      <c r="A2044" s="414"/>
      <c r="B2044" s="186"/>
      <c r="C2044" s="416"/>
      <c r="D2044" s="412"/>
      <c r="E2044" s="412"/>
      <c r="F2044" s="412"/>
      <c r="G2044" s="413"/>
      <c r="H2044" s="411"/>
      <c r="I2044" s="411"/>
      <c r="J2044" s="411"/>
      <c r="K2044" s="411"/>
      <c r="L2044" s="411"/>
      <c r="M2044" s="411"/>
      <c r="N2044" s="411"/>
      <c r="O2044" s="411"/>
    </row>
    <row r="2045" spans="1:15" ht="15">
      <c r="A2045" s="414"/>
      <c r="B2045" s="186"/>
      <c r="C2045" s="416"/>
      <c r="D2045" s="412"/>
      <c r="E2045" s="412"/>
      <c r="F2045" s="412"/>
      <c r="G2045" s="413"/>
      <c r="H2045" s="411"/>
      <c r="I2045" s="411"/>
      <c r="J2045" s="411"/>
      <c r="K2045" s="411"/>
      <c r="L2045" s="411"/>
      <c r="M2045" s="411"/>
      <c r="N2045" s="411"/>
      <c r="O2045" s="411"/>
    </row>
    <row r="2046" spans="1:15" ht="15">
      <c r="A2046" s="414"/>
      <c r="B2046" s="186"/>
      <c r="C2046" s="416"/>
      <c r="D2046" s="412"/>
      <c r="E2046" s="412"/>
      <c r="F2046" s="412"/>
      <c r="G2046" s="413"/>
      <c r="H2046" s="411"/>
      <c r="I2046" s="411"/>
      <c r="J2046" s="411"/>
      <c r="K2046" s="411"/>
      <c r="L2046" s="411"/>
      <c r="M2046" s="411"/>
      <c r="N2046" s="411"/>
      <c r="O2046" s="411"/>
    </row>
    <row r="2047" spans="1:15" ht="15">
      <c r="A2047" s="414"/>
      <c r="B2047" s="186"/>
      <c r="C2047" s="416"/>
      <c r="D2047" s="412"/>
      <c r="E2047" s="412"/>
      <c r="F2047" s="412"/>
      <c r="G2047" s="413"/>
      <c r="H2047" s="411"/>
      <c r="I2047" s="411"/>
      <c r="J2047" s="411"/>
      <c r="K2047" s="411"/>
      <c r="L2047" s="411"/>
      <c r="M2047" s="411"/>
      <c r="N2047" s="411"/>
      <c r="O2047" s="411"/>
    </row>
    <row r="2048" spans="1:15" ht="15">
      <c r="A2048" s="414"/>
      <c r="B2048" s="186"/>
      <c r="C2048" s="416"/>
      <c r="D2048" s="412"/>
      <c r="E2048" s="412"/>
      <c r="F2048" s="412"/>
      <c r="G2048" s="413"/>
      <c r="H2048" s="411"/>
      <c r="I2048" s="411"/>
      <c r="J2048" s="411"/>
      <c r="K2048" s="411"/>
      <c r="L2048" s="411"/>
      <c r="M2048" s="411"/>
      <c r="N2048" s="411"/>
      <c r="O2048" s="411"/>
    </row>
    <row r="2049" spans="1:15" ht="15">
      <c r="A2049" s="414"/>
      <c r="B2049" s="186"/>
      <c r="C2049" s="416"/>
      <c r="D2049" s="412"/>
      <c r="E2049" s="412"/>
      <c r="F2049" s="412"/>
      <c r="G2049" s="413"/>
      <c r="H2049" s="411"/>
      <c r="I2049" s="411"/>
      <c r="J2049" s="411"/>
      <c r="K2049" s="411"/>
      <c r="L2049" s="411"/>
      <c r="M2049" s="411"/>
      <c r="N2049" s="411"/>
      <c r="O2049" s="411"/>
    </row>
    <row r="2050" spans="1:15" ht="15">
      <c r="A2050" s="414"/>
      <c r="B2050" s="186"/>
      <c r="C2050" s="416"/>
      <c r="D2050" s="412"/>
      <c r="E2050" s="412"/>
      <c r="F2050" s="412"/>
      <c r="G2050" s="413"/>
      <c r="H2050" s="411"/>
      <c r="I2050" s="411"/>
      <c r="J2050" s="411"/>
      <c r="K2050" s="411"/>
      <c r="L2050" s="411"/>
      <c r="M2050" s="411"/>
      <c r="N2050" s="411"/>
      <c r="O2050" s="411"/>
    </row>
    <row r="2051" spans="1:15" ht="15">
      <c r="A2051" s="414"/>
      <c r="B2051" s="186"/>
      <c r="C2051" s="416"/>
      <c r="D2051" s="412"/>
      <c r="E2051" s="412"/>
      <c r="F2051" s="412"/>
      <c r="G2051" s="413"/>
      <c r="H2051" s="411"/>
      <c r="I2051" s="411"/>
      <c r="J2051" s="411"/>
      <c r="K2051" s="411"/>
      <c r="L2051" s="411"/>
      <c r="M2051" s="411"/>
      <c r="N2051" s="411"/>
      <c r="O2051" s="411"/>
    </row>
    <row r="2052" spans="1:15" ht="15">
      <c r="A2052" s="414"/>
      <c r="B2052" s="186"/>
      <c r="C2052" s="416"/>
      <c r="D2052" s="412"/>
      <c r="E2052" s="412"/>
      <c r="F2052" s="412"/>
      <c r="G2052" s="413"/>
      <c r="H2052" s="411"/>
      <c r="I2052" s="411"/>
      <c r="J2052" s="411"/>
      <c r="K2052" s="411"/>
      <c r="L2052" s="411"/>
      <c r="M2052" s="411"/>
      <c r="N2052" s="411"/>
      <c r="O2052" s="411"/>
    </row>
    <row r="2053" spans="1:15" ht="15">
      <c r="A2053" s="414"/>
      <c r="B2053" s="186"/>
      <c r="C2053" s="416"/>
      <c r="D2053" s="412"/>
      <c r="E2053" s="412"/>
      <c r="F2053" s="412"/>
      <c r="G2053" s="413"/>
      <c r="H2053" s="411"/>
      <c r="I2053" s="411"/>
      <c r="J2053" s="411"/>
      <c r="K2053" s="411"/>
      <c r="L2053" s="411"/>
      <c r="M2053" s="411"/>
      <c r="N2053" s="411"/>
      <c r="O2053" s="411"/>
    </row>
    <row r="2054" spans="1:15" ht="15">
      <c r="A2054" s="414"/>
      <c r="B2054" s="186"/>
      <c r="C2054" s="416"/>
      <c r="D2054" s="412"/>
      <c r="E2054" s="412"/>
      <c r="F2054" s="412"/>
      <c r="G2054" s="413"/>
      <c r="H2054" s="411"/>
      <c r="I2054" s="411"/>
      <c r="J2054" s="411"/>
      <c r="K2054" s="411"/>
      <c r="L2054" s="411"/>
      <c r="M2054" s="411"/>
      <c r="N2054" s="411"/>
      <c r="O2054" s="411"/>
    </row>
    <row r="2055" spans="1:15" ht="15">
      <c r="A2055" s="414"/>
      <c r="B2055" s="186"/>
      <c r="C2055" s="416"/>
      <c r="D2055" s="412"/>
      <c r="E2055" s="412"/>
      <c r="F2055" s="412"/>
      <c r="G2055" s="413"/>
      <c r="H2055" s="411"/>
      <c r="I2055" s="411"/>
      <c r="J2055" s="411"/>
      <c r="K2055" s="411"/>
      <c r="L2055" s="411"/>
      <c r="M2055" s="411"/>
      <c r="N2055" s="411"/>
      <c r="O2055" s="411"/>
    </row>
    <row r="2056" spans="1:15" ht="15">
      <c r="A2056" s="414"/>
      <c r="B2056" s="186"/>
      <c r="C2056" s="416"/>
      <c r="D2056" s="412"/>
      <c r="E2056" s="412"/>
      <c r="F2056" s="412"/>
      <c r="G2056" s="413"/>
      <c r="H2056" s="411"/>
      <c r="I2056" s="411"/>
      <c r="J2056" s="411"/>
      <c r="K2056" s="411"/>
      <c r="L2056" s="411"/>
      <c r="M2056" s="411"/>
      <c r="N2056" s="411"/>
      <c r="O2056" s="411"/>
    </row>
    <row r="2057" spans="1:15" ht="15">
      <c r="A2057" s="414"/>
      <c r="B2057" s="186"/>
      <c r="C2057" s="416"/>
      <c r="D2057" s="412"/>
      <c r="E2057" s="412"/>
      <c r="F2057" s="412"/>
      <c r="G2057" s="413"/>
      <c r="H2057" s="411"/>
      <c r="I2057" s="411"/>
      <c r="J2057" s="411"/>
      <c r="K2057" s="411"/>
      <c r="L2057" s="411"/>
      <c r="M2057" s="411"/>
      <c r="N2057" s="411"/>
      <c r="O2057" s="411"/>
    </row>
    <row r="2058" spans="1:15" ht="15">
      <c r="A2058" s="414"/>
      <c r="B2058" s="186"/>
      <c r="C2058" s="416"/>
      <c r="D2058" s="412"/>
      <c r="E2058" s="412"/>
      <c r="F2058" s="412"/>
      <c r="G2058" s="413"/>
      <c r="H2058" s="411"/>
      <c r="I2058" s="411"/>
      <c r="J2058" s="411"/>
      <c r="K2058" s="411"/>
      <c r="L2058" s="411"/>
      <c r="M2058" s="411"/>
      <c r="N2058" s="411"/>
      <c r="O2058" s="411"/>
    </row>
    <row r="2059" spans="1:15" ht="15">
      <c r="A2059" s="414"/>
      <c r="B2059" s="186"/>
      <c r="C2059" s="416"/>
      <c r="D2059" s="412"/>
      <c r="E2059" s="412"/>
      <c r="F2059" s="412"/>
      <c r="G2059" s="413"/>
      <c r="H2059" s="411"/>
      <c r="I2059" s="411"/>
      <c r="J2059" s="411"/>
      <c r="K2059" s="411"/>
      <c r="L2059" s="411"/>
      <c r="M2059" s="411"/>
      <c r="N2059" s="411"/>
      <c r="O2059" s="411"/>
    </row>
    <row r="2060" spans="1:15" ht="15">
      <c r="A2060" s="415"/>
      <c r="B2060" s="186"/>
      <c r="C2060" s="416"/>
      <c r="D2060" s="412"/>
      <c r="E2060" s="412"/>
      <c r="F2060" s="412"/>
      <c r="G2060" s="413"/>
      <c r="H2060" s="411"/>
      <c r="I2060" s="411"/>
      <c r="J2060" s="411"/>
      <c r="K2060" s="411"/>
      <c r="L2060" s="411"/>
      <c r="M2060" s="411"/>
      <c r="N2060" s="411"/>
      <c r="O2060" s="411"/>
    </row>
    <row r="2061" spans="1:15" ht="15">
      <c r="A2061" s="415"/>
      <c r="B2061" s="186"/>
      <c r="C2061" s="416"/>
      <c r="D2061" s="412"/>
      <c r="E2061" s="412"/>
      <c r="F2061" s="412"/>
      <c r="G2061" s="413"/>
      <c r="H2061" s="411"/>
      <c r="I2061" s="411"/>
      <c r="J2061" s="411"/>
      <c r="K2061" s="411"/>
      <c r="L2061" s="411"/>
      <c r="M2061" s="411"/>
      <c r="N2061" s="411"/>
      <c r="O2061" s="411"/>
    </row>
    <row r="2062" spans="1:15" ht="15">
      <c r="A2062" s="415"/>
      <c r="B2062" s="186"/>
      <c r="C2062" s="416"/>
      <c r="D2062" s="412"/>
      <c r="E2062" s="412"/>
      <c r="F2062" s="412"/>
      <c r="G2062" s="413"/>
      <c r="H2062" s="411"/>
      <c r="I2062" s="411"/>
      <c r="J2062" s="411"/>
      <c r="K2062" s="411"/>
      <c r="L2062" s="411"/>
      <c r="M2062" s="411"/>
      <c r="N2062" s="411"/>
      <c r="O2062" s="411"/>
    </row>
    <row r="2063" spans="1:15" ht="15">
      <c r="A2063" s="415"/>
      <c r="B2063" s="186"/>
      <c r="C2063" s="416"/>
      <c r="D2063" s="412"/>
      <c r="E2063" s="412"/>
      <c r="F2063" s="412"/>
      <c r="G2063" s="413"/>
      <c r="H2063" s="411"/>
      <c r="I2063" s="411"/>
      <c r="J2063" s="411"/>
      <c r="K2063" s="411"/>
      <c r="L2063" s="411"/>
      <c r="M2063" s="411"/>
      <c r="N2063" s="411"/>
      <c r="O2063" s="411"/>
    </row>
    <row r="2064" spans="1:15" ht="15">
      <c r="A2064" s="415"/>
      <c r="B2064" s="186"/>
      <c r="C2064" s="416"/>
      <c r="D2064" s="412"/>
      <c r="E2064" s="412"/>
      <c r="F2064" s="412"/>
      <c r="G2064" s="413"/>
      <c r="H2064" s="411"/>
      <c r="I2064" s="411"/>
      <c r="J2064" s="411"/>
      <c r="K2064" s="411"/>
      <c r="L2064" s="411"/>
      <c r="M2064" s="411"/>
      <c r="N2064" s="411"/>
      <c r="O2064" s="411"/>
    </row>
    <row r="2065" spans="1:15" ht="15">
      <c r="A2065" s="415"/>
      <c r="B2065" s="186"/>
      <c r="C2065" s="416"/>
      <c r="D2065" s="412"/>
      <c r="E2065" s="412"/>
      <c r="F2065" s="412"/>
      <c r="G2065" s="413"/>
      <c r="H2065" s="411"/>
      <c r="I2065" s="411"/>
      <c r="J2065" s="411"/>
      <c r="K2065" s="411"/>
      <c r="L2065" s="411"/>
      <c r="M2065" s="411"/>
      <c r="N2065" s="411"/>
      <c r="O2065" s="411"/>
    </row>
    <row r="2066" spans="1:15" ht="15">
      <c r="A2066" s="415"/>
      <c r="B2066" s="186"/>
      <c r="C2066" s="416"/>
      <c r="D2066" s="412"/>
      <c r="E2066" s="412"/>
      <c r="F2066" s="412"/>
      <c r="G2066" s="413"/>
      <c r="H2066" s="411"/>
      <c r="I2066" s="411"/>
      <c r="J2066" s="411"/>
      <c r="K2066" s="411"/>
      <c r="L2066" s="411"/>
      <c r="M2066" s="411"/>
      <c r="N2066" s="411"/>
      <c r="O2066" s="411"/>
    </row>
    <row r="2067" spans="1:15" ht="15">
      <c r="A2067" s="415"/>
      <c r="B2067" s="186"/>
      <c r="C2067" s="416"/>
      <c r="D2067" s="412"/>
      <c r="E2067" s="412"/>
      <c r="F2067" s="412"/>
      <c r="G2067" s="413"/>
      <c r="H2067" s="411"/>
      <c r="I2067" s="411"/>
      <c r="J2067" s="411"/>
      <c r="K2067" s="411"/>
      <c r="L2067" s="411"/>
      <c r="M2067" s="411"/>
      <c r="N2067" s="411"/>
      <c r="O2067" s="411"/>
    </row>
    <row r="2068" spans="1:15" ht="15">
      <c r="A2068" s="415"/>
      <c r="B2068" s="186"/>
      <c r="C2068" s="416"/>
      <c r="D2068" s="412"/>
      <c r="E2068" s="412"/>
      <c r="F2068" s="412"/>
      <c r="G2068" s="413"/>
      <c r="H2068" s="411"/>
      <c r="I2068" s="411"/>
      <c r="J2068" s="411"/>
      <c r="K2068" s="411"/>
      <c r="L2068" s="411"/>
      <c r="M2068" s="411"/>
      <c r="N2068" s="411"/>
      <c r="O2068" s="411"/>
    </row>
    <row r="2069" spans="1:15" ht="15">
      <c r="A2069" s="415"/>
      <c r="B2069" s="186"/>
      <c r="C2069" s="416"/>
      <c r="D2069" s="412"/>
      <c r="E2069" s="412"/>
      <c r="F2069" s="412"/>
      <c r="G2069" s="413"/>
      <c r="H2069" s="411"/>
      <c r="I2069" s="411"/>
      <c r="J2069" s="411"/>
      <c r="K2069" s="411"/>
      <c r="L2069" s="411"/>
      <c r="M2069" s="411"/>
      <c r="N2069" s="411"/>
      <c r="O2069" s="411"/>
    </row>
    <row r="2070" spans="1:15" ht="15">
      <c r="A2070" s="414"/>
      <c r="B2070" s="186"/>
      <c r="C2070" s="416"/>
      <c r="D2070" s="412"/>
      <c r="E2070" s="412"/>
      <c r="F2070" s="412"/>
      <c r="G2070" s="413"/>
      <c r="H2070" s="411"/>
      <c r="I2070" s="411"/>
      <c r="J2070" s="411"/>
      <c r="K2070" s="411"/>
      <c r="L2070" s="411"/>
      <c r="M2070" s="411"/>
      <c r="N2070" s="411"/>
      <c r="O2070" s="411"/>
    </row>
    <row r="2071" spans="1:15" ht="15">
      <c r="A2071" s="414"/>
      <c r="B2071" s="186"/>
      <c r="C2071" s="416"/>
      <c r="D2071" s="412"/>
      <c r="E2071" s="412"/>
      <c r="F2071" s="412"/>
      <c r="G2071" s="413"/>
      <c r="H2071" s="411"/>
      <c r="I2071" s="411"/>
      <c r="J2071" s="411"/>
      <c r="K2071" s="411"/>
      <c r="L2071" s="411"/>
      <c r="M2071" s="411"/>
      <c r="N2071" s="411"/>
      <c r="O2071" s="411"/>
    </row>
    <row r="2072" spans="1:15" ht="15">
      <c r="A2072" s="414"/>
      <c r="B2072" s="186"/>
      <c r="C2072" s="416"/>
      <c r="D2072" s="412"/>
      <c r="E2072" s="412"/>
      <c r="F2072" s="412"/>
      <c r="G2072" s="413"/>
      <c r="H2072" s="411"/>
      <c r="I2072" s="411"/>
      <c r="J2072" s="411"/>
      <c r="K2072" s="411"/>
      <c r="L2072" s="411"/>
      <c r="M2072" s="411"/>
      <c r="N2072" s="411"/>
      <c r="O2072" s="411"/>
    </row>
    <row r="2073" spans="1:15" ht="15">
      <c r="A2073" s="414"/>
      <c r="B2073" s="186"/>
      <c r="C2073" s="416"/>
      <c r="D2073" s="412"/>
      <c r="E2073" s="412"/>
      <c r="F2073" s="412"/>
      <c r="G2073" s="413"/>
      <c r="H2073" s="411"/>
      <c r="I2073" s="411"/>
      <c r="J2073" s="411"/>
      <c r="K2073" s="411"/>
      <c r="L2073" s="411"/>
      <c r="M2073" s="411"/>
      <c r="N2073" s="411"/>
      <c r="O2073" s="411"/>
    </row>
    <row r="2074" spans="1:15" ht="15">
      <c r="A2074" s="414"/>
      <c r="B2074" s="186"/>
      <c r="C2074" s="416"/>
      <c r="D2074" s="412"/>
      <c r="E2074" s="412"/>
      <c r="F2074" s="412"/>
      <c r="G2074" s="413"/>
      <c r="H2074" s="411"/>
      <c r="I2074" s="411"/>
      <c r="J2074" s="411"/>
      <c r="K2074" s="411"/>
      <c r="L2074" s="411"/>
      <c r="M2074" s="411"/>
      <c r="N2074" s="411"/>
      <c r="O2074" s="411"/>
    </row>
    <row r="2075" spans="1:15" ht="15">
      <c r="A2075" s="414"/>
      <c r="B2075" s="186"/>
      <c r="C2075" s="416"/>
      <c r="D2075" s="412"/>
      <c r="E2075" s="412"/>
      <c r="F2075" s="412"/>
      <c r="G2075" s="413"/>
      <c r="H2075" s="411"/>
      <c r="I2075" s="411"/>
      <c r="J2075" s="411"/>
      <c r="K2075" s="411"/>
      <c r="L2075" s="411"/>
      <c r="M2075" s="411"/>
      <c r="N2075" s="411"/>
      <c r="O2075" s="411"/>
    </row>
    <row r="2076" spans="1:15" ht="15">
      <c r="A2076" s="414"/>
      <c r="B2076" s="186"/>
      <c r="C2076" s="416"/>
      <c r="D2076" s="412"/>
      <c r="E2076" s="412"/>
      <c r="F2076" s="412"/>
      <c r="G2076" s="413"/>
      <c r="H2076" s="411"/>
      <c r="I2076" s="411"/>
      <c r="J2076" s="411"/>
      <c r="K2076" s="411"/>
      <c r="L2076" s="411"/>
      <c r="M2076" s="411"/>
      <c r="N2076" s="411"/>
      <c r="O2076" s="411"/>
    </row>
    <row r="2077" spans="1:15" ht="15">
      <c r="A2077" s="414"/>
      <c r="B2077" s="186"/>
      <c r="C2077" s="416"/>
      <c r="D2077" s="412"/>
      <c r="E2077" s="412"/>
      <c r="F2077" s="412"/>
      <c r="G2077" s="413"/>
      <c r="H2077" s="411"/>
      <c r="I2077" s="411"/>
      <c r="J2077" s="411"/>
      <c r="K2077" s="411"/>
      <c r="L2077" s="411"/>
      <c r="M2077" s="411"/>
      <c r="N2077" s="411"/>
      <c r="O2077" s="411"/>
    </row>
    <row r="2078" spans="1:15" ht="15">
      <c r="A2078" s="414"/>
      <c r="B2078" s="186"/>
      <c r="C2078" s="416"/>
      <c r="D2078" s="412"/>
      <c r="E2078" s="412"/>
      <c r="F2078" s="412"/>
      <c r="G2078" s="413"/>
      <c r="H2078" s="411"/>
      <c r="I2078" s="411"/>
      <c r="J2078" s="411"/>
      <c r="K2078" s="411"/>
      <c r="L2078" s="411"/>
      <c r="M2078" s="411"/>
      <c r="N2078" s="411"/>
      <c r="O2078" s="411"/>
    </row>
    <row r="2079" spans="1:15" ht="15">
      <c r="A2079" s="414"/>
      <c r="B2079" s="186"/>
      <c r="C2079" s="416"/>
      <c r="D2079" s="412"/>
      <c r="E2079" s="412"/>
      <c r="F2079" s="412"/>
      <c r="G2079" s="413"/>
      <c r="H2079" s="411"/>
      <c r="I2079" s="411"/>
      <c r="J2079" s="411"/>
      <c r="K2079" s="411"/>
      <c r="L2079" s="411"/>
      <c r="M2079" s="411"/>
      <c r="N2079" s="411"/>
      <c r="O2079" s="411"/>
    </row>
    <row r="2080" spans="1:15" ht="15">
      <c r="A2080" s="414"/>
      <c r="B2080" s="186"/>
      <c r="C2080" s="416"/>
      <c r="D2080" s="412"/>
      <c r="E2080" s="412"/>
      <c r="F2080" s="412"/>
      <c r="G2080" s="413"/>
      <c r="H2080" s="411"/>
      <c r="I2080" s="411"/>
      <c r="J2080" s="411"/>
      <c r="K2080" s="411"/>
      <c r="L2080" s="411"/>
      <c r="M2080" s="411"/>
      <c r="N2080" s="411"/>
      <c r="O2080" s="411"/>
    </row>
    <row r="2081" spans="1:15" ht="15">
      <c r="A2081" s="414"/>
      <c r="B2081" s="186"/>
      <c r="C2081" s="416"/>
      <c r="D2081" s="412"/>
      <c r="E2081" s="412"/>
      <c r="F2081" s="412"/>
      <c r="G2081" s="413"/>
      <c r="H2081" s="411"/>
      <c r="I2081" s="411"/>
      <c r="J2081" s="411"/>
      <c r="K2081" s="411"/>
      <c r="L2081" s="411"/>
      <c r="M2081" s="411"/>
      <c r="N2081" s="411"/>
      <c r="O2081" s="411"/>
    </row>
    <row r="2082" spans="1:15" ht="15">
      <c r="A2082" s="414"/>
      <c r="B2082" s="186"/>
      <c r="C2082" s="416"/>
      <c r="D2082" s="412"/>
      <c r="E2082" s="412"/>
      <c r="F2082" s="412"/>
      <c r="G2082" s="413"/>
      <c r="H2082" s="411"/>
      <c r="I2082" s="411"/>
      <c r="J2082" s="411"/>
      <c r="K2082" s="411"/>
      <c r="L2082" s="411"/>
      <c r="M2082" s="411"/>
      <c r="N2082" s="411"/>
      <c r="O2082" s="411"/>
    </row>
    <row r="2083" spans="1:15" ht="15">
      <c r="A2083" s="414"/>
      <c r="B2083" s="186"/>
      <c r="C2083" s="416"/>
      <c r="D2083" s="412"/>
      <c r="E2083" s="412"/>
      <c r="F2083" s="412"/>
      <c r="G2083" s="413"/>
      <c r="H2083" s="411"/>
      <c r="I2083" s="411"/>
      <c r="J2083" s="411"/>
      <c r="K2083" s="411"/>
      <c r="L2083" s="411"/>
      <c r="M2083" s="411"/>
      <c r="N2083" s="411"/>
      <c r="O2083" s="411"/>
    </row>
    <row r="2084" spans="1:15" ht="15">
      <c r="A2084" s="414"/>
      <c r="B2084" s="186"/>
      <c r="C2084" s="416"/>
      <c r="D2084" s="412"/>
      <c r="E2084" s="412"/>
      <c r="F2084" s="412"/>
      <c r="G2084" s="413"/>
      <c r="H2084" s="411"/>
      <c r="I2084" s="411"/>
      <c r="J2084" s="411"/>
      <c r="K2084" s="411"/>
      <c r="L2084" s="411"/>
      <c r="M2084" s="411"/>
      <c r="N2084" s="411"/>
      <c r="O2084" s="411"/>
    </row>
    <row r="2085" spans="1:15" ht="15">
      <c r="A2085" s="415"/>
      <c r="B2085" s="186"/>
      <c r="C2085" s="416"/>
      <c r="D2085" s="412"/>
      <c r="E2085" s="412"/>
      <c r="F2085" s="412"/>
      <c r="G2085" s="413"/>
      <c r="H2085" s="411"/>
      <c r="I2085" s="411"/>
      <c r="J2085" s="411"/>
      <c r="K2085" s="411"/>
      <c r="L2085" s="411"/>
      <c r="M2085" s="411"/>
      <c r="N2085" s="411"/>
      <c r="O2085" s="411"/>
    </row>
    <row r="2086" spans="1:15" ht="15">
      <c r="A2086" s="415"/>
      <c r="B2086" s="186"/>
      <c r="C2086" s="416"/>
      <c r="D2086" s="412"/>
      <c r="E2086" s="412"/>
      <c r="F2086" s="412"/>
      <c r="G2086" s="413"/>
      <c r="H2086" s="411"/>
      <c r="I2086" s="411"/>
      <c r="J2086" s="411"/>
      <c r="K2086" s="411"/>
      <c r="L2086" s="411"/>
      <c r="M2086" s="411"/>
      <c r="N2086" s="411"/>
      <c r="O2086" s="411"/>
    </row>
    <row r="2087" spans="1:15" ht="15">
      <c r="A2087" s="415"/>
      <c r="B2087" s="186"/>
      <c r="C2087" s="416"/>
      <c r="D2087" s="412"/>
      <c r="E2087" s="412"/>
      <c r="F2087" s="412"/>
      <c r="G2087" s="413"/>
      <c r="H2087" s="411"/>
      <c r="I2087" s="411"/>
      <c r="J2087" s="411"/>
      <c r="K2087" s="411"/>
      <c r="L2087" s="411"/>
      <c r="M2087" s="411"/>
      <c r="N2087" s="411"/>
      <c r="O2087" s="411"/>
    </row>
    <row r="2088" spans="1:15" ht="15">
      <c r="A2088" s="415"/>
      <c r="B2088" s="186"/>
      <c r="C2088" s="416"/>
      <c r="D2088" s="412"/>
      <c r="E2088" s="412"/>
      <c r="F2088" s="412"/>
      <c r="G2088" s="413"/>
      <c r="H2088" s="411"/>
      <c r="I2088" s="411"/>
      <c r="J2088" s="411"/>
      <c r="K2088" s="411"/>
      <c r="L2088" s="411"/>
      <c r="M2088" s="411"/>
      <c r="N2088" s="411"/>
      <c r="O2088" s="411"/>
    </row>
    <row r="2089" spans="1:15" ht="15">
      <c r="A2089" s="415"/>
      <c r="B2089" s="186"/>
      <c r="C2089" s="416"/>
      <c r="D2089" s="412"/>
      <c r="E2089" s="412"/>
      <c r="F2089" s="412"/>
      <c r="G2089" s="413"/>
      <c r="H2089" s="411"/>
      <c r="I2089" s="411"/>
      <c r="J2089" s="411"/>
      <c r="K2089" s="411"/>
      <c r="L2089" s="411"/>
      <c r="M2089" s="411"/>
      <c r="N2089" s="411"/>
      <c r="O2089" s="411"/>
    </row>
    <row r="2090" spans="1:15" ht="15">
      <c r="A2090" s="415"/>
      <c r="B2090" s="186"/>
      <c r="C2090" s="416"/>
      <c r="D2090" s="412"/>
      <c r="E2090" s="412"/>
      <c r="F2090" s="412"/>
      <c r="G2090" s="413"/>
      <c r="H2090" s="411"/>
      <c r="I2090" s="411"/>
      <c r="J2090" s="411"/>
      <c r="K2090" s="411"/>
      <c r="L2090" s="411"/>
      <c r="M2090" s="411"/>
      <c r="N2090" s="411"/>
      <c r="O2090" s="411"/>
    </row>
    <row r="2091" spans="1:15" ht="15">
      <c r="A2091" s="415"/>
      <c r="B2091" s="186"/>
      <c r="C2091" s="416"/>
      <c r="D2091" s="412"/>
      <c r="E2091" s="412"/>
      <c r="F2091" s="412"/>
      <c r="G2091" s="413"/>
      <c r="H2091" s="411"/>
      <c r="I2091" s="411"/>
      <c r="J2091" s="411"/>
      <c r="K2091" s="411"/>
      <c r="L2091" s="411"/>
      <c r="M2091" s="411"/>
      <c r="N2091" s="411"/>
      <c r="O2091" s="411"/>
    </row>
    <row r="2092" spans="1:15" ht="15">
      <c r="A2092" s="415"/>
      <c r="B2092" s="186"/>
      <c r="C2092" s="416"/>
      <c r="D2092" s="412"/>
      <c r="E2092" s="412"/>
      <c r="F2092" s="412"/>
      <c r="G2092" s="413"/>
      <c r="H2092" s="411"/>
      <c r="I2092" s="411"/>
      <c r="J2092" s="411"/>
      <c r="K2092" s="411"/>
      <c r="L2092" s="411"/>
      <c r="M2092" s="411"/>
      <c r="N2092" s="411"/>
      <c r="O2092" s="411"/>
    </row>
    <row r="2093" spans="1:15" ht="15">
      <c r="A2093" s="414"/>
      <c r="B2093" s="186"/>
      <c r="C2093" s="416"/>
      <c r="D2093" s="412"/>
      <c r="E2093" s="412"/>
      <c r="F2093" s="412"/>
      <c r="G2093" s="413"/>
      <c r="H2093" s="411"/>
      <c r="I2093" s="411"/>
      <c r="J2093" s="411"/>
      <c r="K2093" s="411"/>
      <c r="L2093" s="411"/>
      <c r="M2093" s="411"/>
      <c r="N2093" s="411"/>
      <c r="O2093" s="411"/>
    </row>
    <row r="2094" spans="1:15" ht="15">
      <c r="A2094" s="415"/>
      <c r="B2094" s="186"/>
      <c r="C2094" s="416"/>
      <c r="D2094" s="412"/>
      <c r="E2094" s="412"/>
      <c r="F2094" s="412"/>
      <c r="G2094" s="413"/>
      <c r="H2094" s="411"/>
      <c r="I2094" s="411"/>
      <c r="J2094" s="411"/>
      <c r="K2094" s="411"/>
      <c r="L2094" s="411"/>
      <c r="M2094" s="411"/>
      <c r="N2094" s="411"/>
      <c r="O2094" s="411"/>
    </row>
    <row r="2095" spans="1:15" ht="15">
      <c r="A2095" s="415"/>
      <c r="B2095" s="186"/>
      <c r="C2095" s="416"/>
      <c r="D2095" s="412"/>
      <c r="E2095" s="412"/>
      <c r="F2095" s="412"/>
      <c r="G2095" s="413"/>
      <c r="H2095" s="411"/>
      <c r="I2095" s="411"/>
      <c r="J2095" s="411"/>
      <c r="K2095" s="411"/>
      <c r="L2095" s="411"/>
      <c r="M2095" s="411"/>
      <c r="N2095" s="411"/>
      <c r="O2095" s="411"/>
    </row>
    <row r="2096" spans="1:15" ht="15">
      <c r="A2096" s="415"/>
      <c r="B2096" s="186"/>
      <c r="C2096" s="416"/>
      <c r="D2096" s="412"/>
      <c r="E2096" s="412"/>
      <c r="F2096" s="412"/>
      <c r="G2096" s="413"/>
      <c r="H2096" s="411"/>
      <c r="I2096" s="411"/>
      <c r="J2096" s="411"/>
      <c r="K2096" s="411"/>
      <c r="L2096" s="411"/>
      <c r="M2096" s="411"/>
      <c r="N2096" s="411"/>
      <c r="O2096" s="411"/>
    </row>
    <row r="2097" spans="1:15" ht="15">
      <c r="A2097" s="415"/>
      <c r="B2097" s="186"/>
      <c r="C2097" s="416"/>
      <c r="D2097" s="412"/>
      <c r="E2097" s="412"/>
      <c r="F2097" s="412"/>
      <c r="G2097" s="413"/>
      <c r="H2097" s="411"/>
      <c r="I2097" s="411"/>
      <c r="J2097" s="411"/>
      <c r="K2097" s="411"/>
      <c r="L2097" s="411"/>
      <c r="M2097" s="411"/>
      <c r="N2097" s="411"/>
      <c r="O2097" s="411"/>
    </row>
    <row r="2098" spans="1:15" ht="15">
      <c r="A2098" s="415"/>
      <c r="B2098" s="186"/>
      <c r="C2098" s="416"/>
      <c r="D2098" s="412"/>
      <c r="E2098" s="412"/>
      <c r="F2098" s="412"/>
      <c r="G2098" s="413"/>
      <c r="H2098" s="411"/>
      <c r="I2098" s="411"/>
      <c r="J2098" s="411"/>
      <c r="K2098" s="411"/>
      <c r="L2098" s="411"/>
      <c r="M2098" s="411"/>
      <c r="N2098" s="411"/>
      <c r="O2098" s="411"/>
    </row>
    <row r="2099" spans="1:15" ht="15">
      <c r="A2099" s="415"/>
      <c r="B2099" s="186"/>
      <c r="C2099" s="416"/>
      <c r="D2099" s="412"/>
      <c r="E2099" s="412"/>
      <c r="F2099" s="412"/>
      <c r="G2099" s="413"/>
      <c r="H2099" s="411"/>
      <c r="I2099" s="411"/>
      <c r="J2099" s="411"/>
      <c r="K2099" s="411"/>
      <c r="L2099" s="411"/>
      <c r="M2099" s="411"/>
      <c r="N2099" s="411"/>
      <c r="O2099" s="411"/>
    </row>
    <row r="2100" spans="1:15" ht="15">
      <c r="A2100" s="415"/>
      <c r="B2100" s="186"/>
      <c r="C2100" s="416"/>
      <c r="D2100" s="412"/>
      <c r="E2100" s="412"/>
      <c r="F2100" s="412"/>
      <c r="G2100" s="413"/>
      <c r="H2100" s="411"/>
      <c r="I2100" s="411"/>
      <c r="J2100" s="411"/>
      <c r="K2100" s="411"/>
      <c r="L2100" s="411"/>
      <c r="M2100" s="411"/>
      <c r="N2100" s="411"/>
      <c r="O2100" s="411"/>
    </row>
    <row r="2101" spans="1:15" ht="15">
      <c r="A2101" s="415"/>
      <c r="B2101" s="186"/>
      <c r="C2101" s="416"/>
      <c r="D2101" s="412"/>
      <c r="E2101" s="412"/>
      <c r="F2101" s="412"/>
      <c r="G2101" s="413"/>
      <c r="H2101" s="411"/>
      <c r="I2101" s="411"/>
      <c r="J2101" s="411"/>
      <c r="K2101" s="411"/>
      <c r="L2101" s="411"/>
      <c r="M2101" s="411"/>
      <c r="N2101" s="411"/>
      <c r="O2101" s="411"/>
    </row>
    <row r="2102" spans="1:15" ht="2.25" customHeight="1">
      <c r="A2102" s="361"/>
      <c r="B2102" s="309"/>
      <c r="C2102" s="309"/>
      <c r="D2102" s="309"/>
      <c r="E2102" s="309"/>
      <c r="F2102" s="309"/>
      <c r="G2102" s="309"/>
      <c r="H2102" s="309"/>
      <c r="I2102" s="309"/>
      <c r="J2102" s="309"/>
      <c r="K2102" s="309"/>
      <c r="L2102" s="309"/>
      <c r="M2102" s="309"/>
      <c r="N2102" s="309"/>
      <c r="O2102" s="309"/>
    </row>
    <row r="2103" spans="1:15" ht="15">
      <c r="A2103" s="415"/>
      <c r="B2103" s="186"/>
      <c r="C2103" s="416"/>
      <c r="D2103" s="412"/>
      <c r="E2103" s="412"/>
      <c r="F2103" s="412"/>
      <c r="G2103" s="413"/>
      <c r="H2103" s="411"/>
      <c r="I2103" s="411"/>
      <c r="J2103" s="411"/>
      <c r="K2103" s="411"/>
      <c r="L2103" s="411"/>
      <c r="M2103" s="411"/>
      <c r="N2103" s="411"/>
      <c r="O2103" s="411"/>
    </row>
    <row r="2104" spans="1:15" ht="15">
      <c r="A2104" s="415"/>
      <c r="B2104" s="186"/>
      <c r="C2104" s="416"/>
      <c r="D2104" s="412"/>
      <c r="E2104" s="412"/>
      <c r="F2104" s="412"/>
      <c r="G2104" s="413"/>
      <c r="H2104" s="411"/>
      <c r="I2104" s="411"/>
      <c r="J2104" s="411"/>
      <c r="K2104" s="411"/>
      <c r="L2104" s="411"/>
      <c r="M2104" s="411"/>
      <c r="N2104" s="411"/>
      <c r="O2104" s="411"/>
    </row>
    <row r="2105" spans="1:15" ht="15">
      <c r="A2105" s="415"/>
      <c r="B2105" s="186"/>
      <c r="C2105" s="416"/>
      <c r="D2105" s="412"/>
      <c r="E2105" s="412"/>
      <c r="F2105" s="412"/>
      <c r="G2105" s="413"/>
      <c r="H2105" s="411"/>
      <c r="I2105" s="411"/>
      <c r="J2105" s="411"/>
      <c r="K2105" s="411"/>
      <c r="L2105" s="411"/>
      <c r="M2105" s="411"/>
      <c r="N2105" s="411"/>
      <c r="O2105" s="411"/>
    </row>
    <row r="2106" spans="1:15" ht="15">
      <c r="A2106" s="415"/>
      <c r="B2106" s="186"/>
      <c r="C2106" s="416"/>
      <c r="D2106" s="412"/>
      <c r="E2106" s="412"/>
      <c r="F2106" s="412"/>
      <c r="G2106" s="413"/>
      <c r="H2106" s="411"/>
      <c r="I2106" s="411"/>
      <c r="J2106" s="411"/>
      <c r="K2106" s="411"/>
      <c r="L2106" s="411"/>
      <c r="M2106" s="411"/>
      <c r="N2106" s="411"/>
      <c r="O2106" s="411"/>
    </row>
    <row r="2107" spans="1:15" ht="15">
      <c r="A2107" s="415"/>
      <c r="B2107" s="186"/>
      <c r="C2107" s="416"/>
      <c r="D2107" s="412"/>
      <c r="E2107" s="412"/>
      <c r="F2107" s="412"/>
      <c r="G2107" s="413"/>
      <c r="H2107" s="411"/>
      <c r="I2107" s="411"/>
      <c r="J2107" s="411"/>
      <c r="K2107" s="411"/>
      <c r="L2107" s="411"/>
      <c r="M2107" s="411"/>
      <c r="N2107" s="411"/>
      <c r="O2107" s="411"/>
    </row>
    <row r="2108" spans="1:15" ht="15">
      <c r="A2108" s="415"/>
      <c r="B2108" s="186"/>
      <c r="C2108" s="416"/>
      <c r="D2108" s="412"/>
      <c r="E2108" s="412"/>
      <c r="F2108" s="412"/>
      <c r="G2108" s="413"/>
      <c r="H2108" s="411"/>
      <c r="I2108" s="411"/>
      <c r="J2108" s="411"/>
      <c r="K2108" s="411"/>
      <c r="L2108" s="411"/>
      <c r="M2108" s="411"/>
      <c r="N2108" s="411"/>
      <c r="O2108" s="411"/>
    </row>
    <row r="2109" spans="1:15" ht="15">
      <c r="A2109" s="415"/>
      <c r="B2109" s="186"/>
      <c r="C2109" s="416"/>
      <c r="D2109" s="412"/>
      <c r="E2109" s="412"/>
      <c r="F2109" s="412"/>
      <c r="G2109" s="413"/>
      <c r="H2109" s="411"/>
      <c r="I2109" s="411"/>
      <c r="J2109" s="411"/>
      <c r="K2109" s="411"/>
      <c r="L2109" s="411"/>
      <c r="M2109" s="411"/>
      <c r="N2109" s="411"/>
      <c r="O2109" s="411"/>
    </row>
    <row r="2110" spans="1:15" ht="15">
      <c r="A2110" s="415"/>
      <c r="B2110" s="186"/>
      <c r="C2110" s="416"/>
      <c r="D2110" s="412"/>
      <c r="E2110" s="412"/>
      <c r="F2110" s="412"/>
      <c r="G2110" s="413"/>
      <c r="H2110" s="411"/>
      <c r="I2110" s="411"/>
      <c r="J2110" s="411"/>
      <c r="K2110" s="411"/>
      <c r="L2110" s="411"/>
      <c r="M2110" s="411"/>
      <c r="N2110" s="411"/>
      <c r="O2110" s="411"/>
    </row>
    <row r="2111" spans="1:15" ht="12.75">
      <c r="A2111" s="361"/>
      <c r="B2111" s="309"/>
      <c r="C2111" s="309"/>
      <c r="D2111" s="309"/>
      <c r="E2111" s="309"/>
      <c r="F2111" s="309"/>
      <c r="G2111" s="309"/>
      <c r="H2111" s="309"/>
      <c r="I2111" s="309"/>
      <c r="J2111" s="309"/>
      <c r="K2111" s="309"/>
      <c r="L2111" s="309"/>
      <c r="M2111" s="309"/>
      <c r="N2111" s="309"/>
      <c r="O2111" s="309"/>
    </row>
    <row r="2112" spans="1:15" ht="15">
      <c r="A2112" s="282"/>
      <c r="B2112" s="186"/>
      <c r="C2112" s="45"/>
      <c r="D2112" s="177"/>
      <c r="E2112" s="177"/>
      <c r="F2112" s="177"/>
      <c r="G2112" s="46"/>
      <c r="H2112" s="47"/>
      <c r="I2112" s="47"/>
      <c r="J2112" s="47"/>
      <c r="K2112" s="47"/>
      <c r="L2112" s="47"/>
      <c r="M2112" s="47"/>
      <c r="N2112" s="47"/>
      <c r="O2112" s="47"/>
    </row>
    <row r="2113" spans="1:15" ht="15">
      <c r="A2113" s="282"/>
      <c r="B2113" s="360"/>
      <c r="C2113" s="356"/>
      <c r="D2113" s="356"/>
      <c r="E2113" s="356"/>
      <c r="F2113" s="356"/>
      <c r="G2113" s="368"/>
      <c r="H2113" s="353"/>
      <c r="I2113" s="356"/>
      <c r="J2113" s="356"/>
      <c r="K2113" s="356"/>
      <c r="L2113" s="356"/>
      <c r="M2113" s="356"/>
      <c r="N2113" s="356"/>
      <c r="O2113" s="356"/>
    </row>
    <row r="2114" spans="1:15" ht="15">
      <c r="A2114" s="282"/>
      <c r="B2114" s="356"/>
      <c r="C2114" s="356"/>
      <c r="D2114" s="356"/>
      <c r="E2114" s="356"/>
      <c r="F2114" s="356"/>
      <c r="G2114" s="356"/>
      <c r="H2114" s="356"/>
      <c r="I2114" s="356"/>
      <c r="J2114" s="356"/>
      <c r="K2114" s="356"/>
      <c r="L2114" s="356"/>
      <c r="M2114" s="356"/>
      <c r="N2114" s="356"/>
      <c r="O2114" s="356"/>
    </row>
    <row r="2115" spans="1:15" ht="15">
      <c r="A2115" s="282"/>
      <c r="B2115" s="356"/>
      <c r="C2115" s="356"/>
      <c r="D2115" s="353"/>
      <c r="E2115" s="353"/>
      <c r="F2115" s="353"/>
      <c r="G2115" s="353"/>
      <c r="H2115" s="353"/>
      <c r="I2115" s="353"/>
      <c r="J2115" s="353"/>
      <c r="K2115" s="353"/>
      <c r="L2115" s="353"/>
      <c r="M2115" s="353"/>
      <c r="N2115" s="353"/>
      <c r="O2115" s="353"/>
    </row>
    <row r="2116" spans="1:15" ht="15">
      <c r="A2116" s="282"/>
      <c r="B2116" s="360"/>
      <c r="C2116" s="360"/>
      <c r="D2116" s="360"/>
      <c r="E2116" s="360"/>
      <c r="F2116" s="360"/>
      <c r="G2116" s="360"/>
      <c r="H2116" s="360"/>
      <c r="I2116" s="360"/>
      <c r="J2116" s="360"/>
      <c r="K2116" s="360"/>
      <c r="L2116" s="360"/>
      <c r="M2116" s="360"/>
      <c r="N2116" s="360"/>
      <c r="O2116" s="360"/>
    </row>
    <row r="2117" spans="1:15" ht="15">
      <c r="A2117" s="414"/>
      <c r="B2117" s="186"/>
      <c r="C2117" s="416"/>
      <c r="D2117" s="412"/>
      <c r="E2117" s="412"/>
      <c r="F2117" s="412"/>
      <c r="G2117" s="413"/>
      <c r="H2117" s="411"/>
      <c r="I2117" s="411"/>
      <c r="J2117" s="411"/>
      <c r="K2117" s="411"/>
      <c r="L2117" s="411"/>
      <c r="M2117" s="411"/>
      <c r="N2117" s="411"/>
      <c r="O2117" s="411"/>
    </row>
    <row r="2118" spans="1:15" ht="15">
      <c r="A2118" s="414"/>
      <c r="B2118" s="186"/>
      <c r="C2118" s="416"/>
      <c r="D2118" s="412"/>
      <c r="E2118" s="412"/>
      <c r="F2118" s="412"/>
      <c r="G2118" s="413"/>
      <c r="H2118" s="411"/>
      <c r="I2118" s="411"/>
      <c r="J2118" s="411"/>
      <c r="K2118" s="411"/>
      <c r="L2118" s="411"/>
      <c r="M2118" s="411"/>
      <c r="N2118" s="411"/>
      <c r="O2118" s="411"/>
    </row>
    <row r="2119" spans="1:15" ht="15">
      <c r="A2119" s="414"/>
      <c r="B2119" s="186"/>
      <c r="C2119" s="416"/>
      <c r="D2119" s="412"/>
      <c r="E2119" s="412"/>
      <c r="F2119" s="412"/>
      <c r="G2119" s="413"/>
      <c r="H2119" s="411"/>
      <c r="I2119" s="411"/>
      <c r="J2119" s="411"/>
      <c r="K2119" s="411"/>
      <c r="L2119" s="411"/>
      <c r="M2119" s="411"/>
      <c r="N2119" s="411"/>
      <c r="O2119" s="411"/>
    </row>
    <row r="2120" spans="1:15" ht="15">
      <c r="A2120" s="414"/>
      <c r="B2120" s="186"/>
      <c r="C2120" s="416"/>
      <c r="D2120" s="412"/>
      <c r="E2120" s="412"/>
      <c r="F2120" s="412"/>
      <c r="G2120" s="413"/>
      <c r="H2120" s="411"/>
      <c r="I2120" s="411"/>
      <c r="J2120" s="411"/>
      <c r="K2120" s="411"/>
      <c r="L2120" s="411"/>
      <c r="M2120" s="411"/>
      <c r="N2120" s="411"/>
      <c r="O2120" s="411"/>
    </row>
    <row r="2121" spans="1:15" ht="15">
      <c r="A2121" s="414"/>
      <c r="B2121" s="186"/>
      <c r="C2121" s="416"/>
      <c r="D2121" s="412"/>
      <c r="E2121" s="412"/>
      <c r="F2121" s="412"/>
      <c r="G2121" s="413"/>
      <c r="H2121" s="411"/>
      <c r="I2121" s="411"/>
      <c r="J2121" s="411"/>
      <c r="K2121" s="411"/>
      <c r="L2121" s="411"/>
      <c r="M2121" s="411"/>
      <c r="N2121" s="411"/>
      <c r="O2121" s="411"/>
    </row>
    <row r="2122" spans="1:15" ht="15">
      <c r="A2122" s="414"/>
      <c r="B2122" s="186"/>
      <c r="C2122" s="416"/>
      <c r="D2122" s="412"/>
      <c r="E2122" s="412"/>
      <c r="F2122" s="412"/>
      <c r="G2122" s="413"/>
      <c r="H2122" s="411"/>
      <c r="I2122" s="411"/>
      <c r="J2122" s="411"/>
      <c r="K2122" s="411"/>
      <c r="L2122" s="411"/>
      <c r="M2122" s="411"/>
      <c r="N2122" s="411"/>
      <c r="O2122" s="411"/>
    </row>
    <row r="2123" spans="1:15" ht="15">
      <c r="A2123" s="415"/>
      <c r="B2123" s="186"/>
      <c r="C2123" s="416"/>
      <c r="D2123" s="412"/>
      <c r="E2123" s="412"/>
      <c r="F2123" s="412"/>
      <c r="G2123" s="413"/>
      <c r="H2123" s="411"/>
      <c r="I2123" s="411"/>
      <c r="J2123" s="411"/>
      <c r="K2123" s="411"/>
      <c r="L2123" s="411"/>
      <c r="M2123" s="411"/>
      <c r="N2123" s="411"/>
      <c r="O2123" s="411"/>
    </row>
    <row r="2124" spans="1:15" ht="15">
      <c r="A2124" s="415"/>
      <c r="B2124" s="186"/>
      <c r="C2124" s="416"/>
      <c r="D2124" s="412"/>
      <c r="E2124" s="412"/>
      <c r="F2124" s="412"/>
      <c r="G2124" s="413"/>
      <c r="H2124" s="411"/>
      <c r="I2124" s="411"/>
      <c r="J2124" s="411"/>
      <c r="K2124" s="411"/>
      <c r="L2124" s="411"/>
      <c r="M2124" s="411"/>
      <c r="N2124" s="411"/>
      <c r="O2124" s="411"/>
    </row>
    <row r="2125" spans="1:15" ht="15">
      <c r="A2125" s="415"/>
      <c r="B2125" s="186"/>
      <c r="C2125" s="416"/>
      <c r="D2125" s="412"/>
      <c r="E2125" s="412"/>
      <c r="F2125" s="412"/>
      <c r="G2125" s="413"/>
      <c r="H2125" s="411"/>
      <c r="I2125" s="411"/>
      <c r="J2125" s="411"/>
      <c r="K2125" s="411"/>
      <c r="L2125" s="411"/>
      <c r="M2125" s="411"/>
      <c r="N2125" s="411"/>
      <c r="O2125" s="411"/>
    </row>
    <row r="2126" spans="1:15" ht="15">
      <c r="A2126" s="415"/>
      <c r="B2126" s="186"/>
      <c r="C2126" s="416"/>
      <c r="D2126" s="412"/>
      <c r="E2126" s="412"/>
      <c r="F2126" s="412"/>
      <c r="G2126" s="413"/>
      <c r="H2126" s="411"/>
      <c r="I2126" s="411"/>
      <c r="J2126" s="411"/>
      <c r="K2126" s="411"/>
      <c r="L2126" s="411"/>
      <c r="M2126" s="411"/>
      <c r="N2126" s="411"/>
      <c r="O2126" s="411"/>
    </row>
    <row r="2127" spans="1:15" ht="15">
      <c r="A2127" s="415"/>
      <c r="B2127" s="186"/>
      <c r="C2127" s="416"/>
      <c r="D2127" s="412"/>
      <c r="E2127" s="412"/>
      <c r="F2127" s="412"/>
      <c r="G2127" s="413"/>
      <c r="H2127" s="412"/>
      <c r="I2127" s="412"/>
      <c r="J2127" s="412"/>
      <c r="K2127" s="412"/>
      <c r="L2127" s="412"/>
      <c r="M2127" s="412"/>
      <c r="N2127" s="412"/>
      <c r="O2127" s="412"/>
    </row>
    <row r="2128" spans="1:15" ht="15">
      <c r="A2128" s="415"/>
      <c r="B2128" s="186"/>
      <c r="C2128" s="416"/>
      <c r="D2128" s="412"/>
      <c r="E2128" s="412"/>
      <c r="F2128" s="412"/>
      <c r="G2128" s="413"/>
      <c r="H2128" s="412"/>
      <c r="I2128" s="412"/>
      <c r="J2128" s="412"/>
      <c r="K2128" s="412"/>
      <c r="L2128" s="412"/>
      <c r="M2128" s="412"/>
      <c r="N2128" s="412"/>
      <c r="O2128" s="412"/>
    </row>
    <row r="2129" spans="1:15" ht="15">
      <c r="A2129" s="415"/>
      <c r="B2129" s="186"/>
      <c r="C2129" s="416"/>
      <c r="D2129" s="412"/>
      <c r="E2129" s="412"/>
      <c r="F2129" s="412"/>
      <c r="G2129" s="413"/>
      <c r="H2129" s="412"/>
      <c r="I2129" s="412"/>
      <c r="J2129" s="412"/>
      <c r="K2129" s="412"/>
      <c r="L2129" s="412"/>
      <c r="M2129" s="412"/>
      <c r="N2129" s="412"/>
      <c r="O2129" s="412"/>
    </row>
    <row r="2130" spans="1:15" ht="15">
      <c r="A2130" s="415"/>
      <c r="B2130" s="186"/>
      <c r="C2130" s="416"/>
      <c r="D2130" s="412"/>
      <c r="E2130" s="412"/>
      <c r="F2130" s="412"/>
      <c r="G2130" s="413"/>
      <c r="H2130" s="412"/>
      <c r="I2130" s="412"/>
      <c r="J2130" s="412"/>
      <c r="K2130" s="412"/>
      <c r="L2130" s="412"/>
      <c r="M2130" s="412"/>
      <c r="N2130" s="412"/>
      <c r="O2130" s="412"/>
    </row>
    <row r="2131" spans="1:15" ht="15">
      <c r="A2131" s="415"/>
      <c r="B2131" s="186"/>
      <c r="C2131" s="416"/>
      <c r="D2131" s="412"/>
      <c r="E2131" s="412"/>
      <c r="F2131" s="412"/>
      <c r="G2131" s="413"/>
      <c r="H2131" s="412"/>
      <c r="I2131" s="412"/>
      <c r="J2131" s="412"/>
      <c r="K2131" s="412"/>
      <c r="L2131" s="412"/>
      <c r="M2131" s="412"/>
      <c r="N2131" s="412"/>
      <c r="O2131" s="412"/>
    </row>
    <row r="2132" spans="1:15" ht="15">
      <c r="A2132" s="415"/>
      <c r="B2132" s="186"/>
      <c r="C2132" s="416"/>
      <c r="D2132" s="412"/>
      <c r="E2132" s="412"/>
      <c r="F2132" s="412"/>
      <c r="G2132" s="413"/>
      <c r="H2132" s="412"/>
      <c r="I2132" s="412"/>
      <c r="J2132" s="412"/>
      <c r="K2132" s="412"/>
      <c r="L2132" s="412"/>
      <c r="M2132" s="412"/>
      <c r="N2132" s="412"/>
      <c r="O2132" s="412"/>
    </row>
    <row r="2133" spans="1:15" ht="15">
      <c r="A2133" s="415"/>
      <c r="B2133" s="186"/>
      <c r="C2133" s="416"/>
      <c r="D2133" s="412"/>
      <c r="E2133" s="412"/>
      <c r="F2133" s="412"/>
      <c r="G2133" s="413"/>
      <c r="H2133" s="412"/>
      <c r="I2133" s="412"/>
      <c r="J2133" s="412"/>
      <c r="K2133" s="412"/>
      <c r="L2133" s="412"/>
      <c r="M2133" s="412"/>
      <c r="N2133" s="412"/>
      <c r="O2133" s="412"/>
    </row>
    <row r="2134" spans="1:15" ht="15">
      <c r="A2134" s="415"/>
      <c r="B2134" s="186"/>
      <c r="C2134" s="416"/>
      <c r="D2134" s="412"/>
      <c r="E2134" s="412"/>
      <c r="F2134" s="412"/>
      <c r="G2134" s="413"/>
      <c r="H2134" s="412"/>
      <c r="I2134" s="412"/>
      <c r="J2134" s="412"/>
      <c r="K2134" s="412"/>
      <c r="L2134" s="412"/>
      <c r="M2134" s="412"/>
      <c r="N2134" s="412"/>
      <c r="O2134" s="412"/>
    </row>
    <row r="2135" spans="1:15" ht="15">
      <c r="A2135" s="415"/>
      <c r="B2135" s="186"/>
      <c r="C2135" s="416"/>
      <c r="D2135" s="412"/>
      <c r="E2135" s="412"/>
      <c r="F2135" s="412"/>
      <c r="G2135" s="413"/>
      <c r="H2135" s="412"/>
      <c r="I2135" s="412"/>
      <c r="J2135" s="412"/>
      <c r="K2135" s="412"/>
      <c r="L2135" s="412"/>
      <c r="M2135" s="412"/>
      <c r="N2135" s="412"/>
      <c r="O2135" s="412"/>
    </row>
    <row r="2136" spans="1:15" ht="15">
      <c r="A2136" s="415"/>
      <c r="B2136" s="186"/>
      <c r="C2136" s="416"/>
      <c r="D2136" s="412"/>
      <c r="E2136" s="412"/>
      <c r="F2136" s="412"/>
      <c r="G2136" s="413"/>
      <c r="H2136" s="412"/>
      <c r="I2136" s="412"/>
      <c r="J2136" s="412"/>
      <c r="K2136" s="412"/>
      <c r="L2136" s="412"/>
      <c r="M2136" s="412"/>
      <c r="N2136" s="412"/>
      <c r="O2136" s="412"/>
    </row>
    <row r="2137" spans="1:15" ht="15">
      <c r="A2137" s="415"/>
      <c r="B2137" s="186"/>
      <c r="C2137" s="416"/>
      <c r="D2137" s="412"/>
      <c r="E2137" s="412"/>
      <c r="F2137" s="412"/>
      <c r="G2137" s="413"/>
      <c r="H2137" s="412"/>
      <c r="I2137" s="412"/>
      <c r="J2137" s="412"/>
      <c r="K2137" s="412"/>
      <c r="L2137" s="412"/>
      <c r="M2137" s="412"/>
      <c r="N2137" s="412"/>
      <c r="O2137" s="412"/>
    </row>
    <row r="2138" spans="1:15" ht="15">
      <c r="A2138" s="333"/>
      <c r="B2138" s="354"/>
      <c r="C2138" s="367"/>
      <c r="D2138" s="353"/>
      <c r="E2138" s="353"/>
      <c r="F2138" s="353"/>
      <c r="G2138" s="353"/>
      <c r="H2138" s="353"/>
      <c r="I2138" s="353"/>
      <c r="J2138" s="353"/>
      <c r="K2138" s="353"/>
      <c r="L2138" s="353"/>
      <c r="M2138" s="353"/>
      <c r="N2138" s="353"/>
      <c r="O2138" s="353"/>
    </row>
    <row r="2139" spans="1:15" ht="15">
      <c r="A2139" s="414"/>
      <c r="B2139" s="186"/>
      <c r="C2139" s="416"/>
      <c r="D2139" s="412"/>
      <c r="E2139" s="412"/>
      <c r="F2139" s="412"/>
      <c r="G2139" s="413"/>
      <c r="H2139" s="412"/>
      <c r="I2139" s="412"/>
      <c r="J2139" s="412"/>
      <c r="K2139" s="412"/>
      <c r="L2139" s="412"/>
      <c r="M2139" s="412"/>
      <c r="N2139" s="412"/>
      <c r="O2139" s="412"/>
    </row>
    <row r="2140" spans="1:15" ht="15">
      <c r="A2140" s="414"/>
      <c r="B2140" s="186"/>
      <c r="C2140" s="416"/>
      <c r="D2140" s="412"/>
      <c r="E2140" s="412"/>
      <c r="F2140" s="412"/>
      <c r="G2140" s="413"/>
      <c r="H2140" s="412"/>
      <c r="I2140" s="412"/>
      <c r="J2140" s="412"/>
      <c r="K2140" s="412"/>
      <c r="L2140" s="412"/>
      <c r="M2140" s="412"/>
      <c r="N2140" s="412"/>
      <c r="O2140" s="412"/>
    </row>
    <row r="2141" spans="1:15" ht="15">
      <c r="A2141" s="414"/>
      <c r="B2141" s="186"/>
      <c r="C2141" s="416"/>
      <c r="D2141" s="412"/>
      <c r="E2141" s="412"/>
      <c r="F2141" s="412"/>
      <c r="G2141" s="413"/>
      <c r="H2141" s="412"/>
      <c r="I2141" s="412"/>
      <c r="J2141" s="412"/>
      <c r="K2141" s="412"/>
      <c r="L2141" s="412"/>
      <c r="M2141" s="412"/>
      <c r="N2141" s="412"/>
      <c r="O2141" s="412"/>
    </row>
    <row r="2142" spans="1:15" ht="15">
      <c r="A2142" s="414"/>
      <c r="B2142" s="186"/>
      <c r="C2142" s="416"/>
      <c r="D2142" s="412"/>
      <c r="E2142" s="412"/>
      <c r="F2142" s="412"/>
      <c r="G2142" s="413"/>
      <c r="H2142" s="412"/>
      <c r="I2142" s="412"/>
      <c r="J2142" s="412"/>
      <c r="K2142" s="412"/>
      <c r="L2142" s="412"/>
      <c r="M2142" s="412"/>
      <c r="N2142" s="412"/>
      <c r="O2142" s="412"/>
    </row>
    <row r="2143" spans="1:15" ht="15">
      <c r="A2143" s="414"/>
      <c r="B2143" s="186"/>
      <c r="C2143" s="416"/>
      <c r="D2143" s="412"/>
      <c r="E2143" s="412"/>
      <c r="F2143" s="412"/>
      <c r="G2143" s="413"/>
      <c r="H2143" s="412"/>
      <c r="I2143" s="412"/>
      <c r="J2143" s="412"/>
      <c r="K2143" s="412"/>
      <c r="L2143" s="412"/>
      <c r="M2143" s="412"/>
      <c r="N2143" s="412"/>
      <c r="O2143" s="412"/>
    </row>
    <row r="2144" spans="1:15" ht="15">
      <c r="A2144" s="414"/>
      <c r="B2144" s="186"/>
      <c r="C2144" s="416"/>
      <c r="D2144" s="412"/>
      <c r="E2144" s="412"/>
      <c r="F2144" s="412"/>
      <c r="G2144" s="413"/>
      <c r="H2144" s="412"/>
      <c r="I2144" s="412"/>
      <c r="J2144" s="412"/>
      <c r="K2144" s="412"/>
      <c r="L2144" s="412"/>
      <c r="M2144" s="412"/>
      <c r="N2144" s="412"/>
      <c r="O2144" s="412"/>
    </row>
    <row r="2145" spans="1:15" ht="15">
      <c r="A2145" s="414"/>
      <c r="B2145" s="186"/>
      <c r="C2145" s="416"/>
      <c r="D2145" s="412"/>
      <c r="E2145" s="412"/>
      <c r="F2145" s="412"/>
      <c r="G2145" s="413"/>
      <c r="H2145" s="412"/>
      <c r="I2145" s="412"/>
      <c r="J2145" s="412"/>
      <c r="K2145" s="412"/>
      <c r="L2145" s="412"/>
      <c r="M2145" s="412"/>
      <c r="N2145" s="412"/>
      <c r="O2145" s="412"/>
    </row>
    <row r="2146" spans="1:15" ht="15">
      <c r="A2146" s="414"/>
      <c r="B2146" s="186"/>
      <c r="C2146" s="416"/>
      <c r="D2146" s="412"/>
      <c r="E2146" s="412"/>
      <c r="F2146" s="412"/>
      <c r="G2146" s="413"/>
      <c r="H2146" s="412"/>
      <c r="I2146" s="412"/>
      <c r="J2146" s="412"/>
      <c r="K2146" s="412"/>
      <c r="L2146" s="412"/>
      <c r="M2146" s="412"/>
      <c r="N2146" s="412"/>
      <c r="O2146" s="412"/>
    </row>
    <row r="2147" spans="1:15" ht="15">
      <c r="A2147" s="414"/>
      <c r="B2147" s="186"/>
      <c r="C2147" s="416"/>
      <c r="D2147" s="412"/>
      <c r="E2147" s="412"/>
      <c r="F2147" s="412"/>
      <c r="G2147" s="413"/>
      <c r="H2147" s="412"/>
      <c r="I2147" s="412"/>
      <c r="J2147" s="412"/>
      <c r="K2147" s="412"/>
      <c r="L2147" s="412"/>
      <c r="M2147" s="412"/>
      <c r="N2147" s="412"/>
      <c r="O2147" s="412"/>
    </row>
    <row r="2148" spans="1:15" ht="15">
      <c r="A2148" s="414"/>
      <c r="B2148" s="186"/>
      <c r="C2148" s="416"/>
      <c r="D2148" s="412"/>
      <c r="E2148" s="412"/>
      <c r="F2148" s="412"/>
      <c r="G2148" s="413"/>
      <c r="H2148" s="412"/>
      <c r="I2148" s="412"/>
      <c r="J2148" s="412"/>
      <c r="K2148" s="412"/>
      <c r="L2148" s="412"/>
      <c r="M2148" s="412"/>
      <c r="N2148" s="412"/>
      <c r="O2148" s="412"/>
    </row>
    <row r="2149" spans="1:15" ht="15">
      <c r="A2149" s="414"/>
      <c r="B2149" s="186"/>
      <c r="C2149" s="416"/>
      <c r="D2149" s="412"/>
      <c r="E2149" s="412"/>
      <c r="F2149" s="412"/>
      <c r="G2149" s="413"/>
      <c r="H2149" s="412"/>
      <c r="I2149" s="412"/>
      <c r="J2149" s="412"/>
      <c r="K2149" s="412"/>
      <c r="L2149" s="412"/>
      <c r="M2149" s="412"/>
      <c r="N2149" s="412"/>
      <c r="O2149" s="412"/>
    </row>
    <row r="2150" spans="1:15" ht="15">
      <c r="A2150" s="414"/>
      <c r="B2150" s="186"/>
      <c r="C2150" s="416"/>
      <c r="D2150" s="412"/>
      <c r="E2150" s="412"/>
      <c r="F2150" s="412"/>
      <c r="G2150" s="413"/>
      <c r="H2150" s="412"/>
      <c r="I2150" s="412"/>
      <c r="J2150" s="412"/>
      <c r="K2150" s="412"/>
      <c r="L2150" s="412"/>
      <c r="M2150" s="412"/>
      <c r="N2150" s="412"/>
      <c r="O2150" s="412"/>
    </row>
    <row r="2151" spans="1:15" ht="15">
      <c r="A2151" s="414"/>
      <c r="B2151" s="186"/>
      <c r="C2151" s="416"/>
      <c r="D2151" s="412"/>
      <c r="E2151" s="412"/>
      <c r="F2151" s="412"/>
      <c r="G2151" s="413"/>
      <c r="H2151" s="412"/>
      <c r="I2151" s="412"/>
      <c r="J2151" s="412"/>
      <c r="K2151" s="412"/>
      <c r="L2151" s="412"/>
      <c r="M2151" s="412"/>
      <c r="N2151" s="412"/>
      <c r="O2151" s="412"/>
    </row>
    <row r="2152" spans="1:15" ht="15">
      <c r="A2152" s="414"/>
      <c r="B2152" s="186"/>
      <c r="C2152" s="416"/>
      <c r="D2152" s="412"/>
      <c r="E2152" s="412"/>
      <c r="F2152" s="412"/>
      <c r="G2152" s="413"/>
      <c r="H2152" s="412"/>
      <c r="I2152" s="412"/>
      <c r="J2152" s="412"/>
      <c r="K2152" s="412"/>
      <c r="L2152" s="412"/>
      <c r="M2152" s="412"/>
      <c r="N2152" s="412"/>
      <c r="O2152" s="412"/>
    </row>
    <row r="2153" spans="1:15" ht="15">
      <c r="A2153" s="414"/>
      <c r="B2153" s="186"/>
      <c r="C2153" s="416"/>
      <c r="D2153" s="412"/>
      <c r="E2153" s="412"/>
      <c r="F2153" s="412"/>
      <c r="G2153" s="413"/>
      <c r="H2153" s="412"/>
      <c r="I2153" s="412"/>
      <c r="J2153" s="412"/>
      <c r="K2153" s="412"/>
      <c r="L2153" s="412"/>
      <c r="M2153" s="412"/>
      <c r="N2153" s="412"/>
      <c r="O2153" s="412"/>
    </row>
    <row r="2154" spans="1:15" ht="15">
      <c r="A2154" s="414"/>
      <c r="B2154" s="186"/>
      <c r="C2154" s="416"/>
      <c r="D2154" s="412"/>
      <c r="E2154" s="412"/>
      <c r="F2154" s="412"/>
      <c r="G2154" s="413"/>
      <c r="H2154" s="412"/>
      <c r="I2154" s="412"/>
      <c r="J2154" s="412"/>
      <c r="K2154" s="412"/>
      <c r="L2154" s="412"/>
      <c r="M2154" s="412"/>
      <c r="N2154" s="412"/>
      <c r="O2154" s="412"/>
    </row>
    <row r="2155" spans="1:15" ht="15">
      <c r="A2155" s="414"/>
      <c r="B2155" s="186"/>
      <c r="C2155" s="416"/>
      <c r="D2155" s="412"/>
      <c r="E2155" s="412"/>
      <c r="F2155" s="412"/>
      <c r="G2155" s="413"/>
      <c r="H2155" s="412"/>
      <c r="I2155" s="412"/>
      <c r="J2155" s="412"/>
      <c r="K2155" s="412"/>
      <c r="L2155" s="412"/>
      <c r="M2155" s="412"/>
      <c r="N2155" s="412"/>
      <c r="O2155" s="412"/>
    </row>
    <row r="2156" spans="1:15" ht="15">
      <c r="A2156" s="415"/>
      <c r="B2156" s="186"/>
      <c r="C2156" s="416"/>
      <c r="D2156" s="412"/>
      <c r="E2156" s="412"/>
      <c r="F2156" s="412"/>
      <c r="G2156" s="413"/>
      <c r="H2156" s="411"/>
      <c r="I2156" s="411"/>
      <c r="J2156" s="412"/>
      <c r="K2156" s="411"/>
      <c r="L2156" s="411"/>
      <c r="M2156" s="411"/>
      <c r="N2156" s="411"/>
      <c r="O2156" s="411"/>
    </row>
    <row r="2157" spans="1:15" ht="15">
      <c r="A2157" s="415"/>
      <c r="B2157" s="186"/>
      <c r="C2157" s="416"/>
      <c r="D2157" s="412"/>
      <c r="E2157" s="412"/>
      <c r="F2157" s="412"/>
      <c r="G2157" s="413"/>
      <c r="H2157" s="411"/>
      <c r="I2157" s="411"/>
      <c r="J2157" s="412"/>
      <c r="K2157" s="411"/>
      <c r="L2157" s="411"/>
      <c r="M2157" s="411"/>
      <c r="N2157" s="411"/>
      <c r="O2157" s="411"/>
    </row>
    <row r="2158" spans="1:15" ht="15">
      <c r="A2158" s="415"/>
      <c r="B2158" s="186"/>
      <c r="C2158" s="416"/>
      <c r="D2158" s="412"/>
      <c r="E2158" s="412"/>
      <c r="F2158" s="412"/>
      <c r="G2158" s="413"/>
      <c r="H2158" s="411"/>
      <c r="I2158" s="411"/>
      <c r="J2158" s="412"/>
      <c r="K2158" s="411"/>
      <c r="L2158" s="411"/>
      <c r="M2158" s="411"/>
      <c r="N2158" s="411"/>
      <c r="O2158" s="411"/>
    </row>
    <row r="2159" spans="1:15" ht="15">
      <c r="A2159" s="415"/>
      <c r="B2159" s="186"/>
      <c r="C2159" s="416"/>
      <c r="D2159" s="412"/>
      <c r="E2159" s="412"/>
      <c r="F2159" s="412"/>
      <c r="G2159" s="413"/>
      <c r="H2159" s="411"/>
      <c r="I2159" s="411"/>
      <c r="J2159" s="412"/>
      <c r="K2159" s="411"/>
      <c r="L2159" s="411"/>
      <c r="M2159" s="411"/>
      <c r="N2159" s="411"/>
      <c r="O2159" s="411"/>
    </row>
    <row r="2160" spans="1:15" ht="15">
      <c r="A2160" s="415"/>
      <c r="B2160" s="186"/>
      <c r="C2160" s="416"/>
      <c r="D2160" s="412"/>
      <c r="E2160" s="412"/>
      <c r="F2160" s="412"/>
      <c r="G2160" s="413"/>
      <c r="H2160" s="411"/>
      <c r="I2160" s="411"/>
      <c r="J2160" s="412"/>
      <c r="K2160" s="411"/>
      <c r="L2160" s="411"/>
      <c r="M2160" s="411"/>
      <c r="N2160" s="411"/>
      <c r="O2160" s="411"/>
    </row>
    <row r="2161" spans="1:15" ht="15">
      <c r="A2161" s="415"/>
      <c r="B2161" s="186"/>
      <c r="C2161" s="416"/>
      <c r="D2161" s="412"/>
      <c r="E2161" s="412"/>
      <c r="F2161" s="412"/>
      <c r="G2161" s="412"/>
      <c r="H2161" s="412"/>
      <c r="I2161" s="412"/>
      <c r="J2161" s="412"/>
      <c r="K2161" s="412"/>
      <c r="L2161" s="412"/>
      <c r="M2161" s="412"/>
      <c r="N2161" s="412"/>
      <c r="O2161" s="412"/>
    </row>
    <row r="2162" spans="1:15" ht="15">
      <c r="A2162" s="415"/>
      <c r="B2162" s="186"/>
      <c r="C2162" s="416"/>
      <c r="D2162" s="412"/>
      <c r="E2162" s="412"/>
      <c r="F2162" s="412"/>
      <c r="G2162" s="412"/>
      <c r="H2162" s="412"/>
      <c r="I2162" s="412"/>
      <c r="J2162" s="412"/>
      <c r="K2162" s="412"/>
      <c r="L2162" s="412"/>
      <c r="M2162" s="412"/>
      <c r="N2162" s="412"/>
      <c r="O2162" s="412"/>
    </row>
    <row r="2163" spans="1:15" ht="15">
      <c r="A2163" s="415"/>
      <c r="B2163" s="186"/>
      <c r="C2163" s="416"/>
      <c r="D2163" s="412"/>
      <c r="E2163" s="412"/>
      <c r="F2163" s="412"/>
      <c r="G2163" s="412"/>
      <c r="H2163" s="412"/>
      <c r="I2163" s="412"/>
      <c r="J2163" s="412"/>
      <c r="K2163" s="412"/>
      <c r="L2163" s="412"/>
      <c r="M2163" s="412"/>
      <c r="N2163" s="412"/>
      <c r="O2163" s="412"/>
    </row>
    <row r="2164" spans="1:15" ht="15">
      <c r="A2164" s="415"/>
      <c r="B2164" s="186"/>
      <c r="C2164" s="416"/>
      <c r="D2164" s="412"/>
      <c r="E2164" s="412"/>
      <c r="F2164" s="412"/>
      <c r="G2164" s="412"/>
      <c r="H2164" s="412"/>
      <c r="I2164" s="412"/>
      <c r="J2164" s="412"/>
      <c r="K2164" s="412"/>
      <c r="L2164" s="412"/>
      <c r="M2164" s="412"/>
      <c r="N2164" s="412"/>
      <c r="O2164" s="412"/>
    </row>
    <row r="2165" spans="1:15" ht="15">
      <c r="A2165" s="415"/>
      <c r="B2165" s="186"/>
      <c r="C2165" s="416"/>
      <c r="D2165" s="412"/>
      <c r="E2165" s="412"/>
      <c r="F2165" s="412"/>
      <c r="G2165" s="412"/>
      <c r="H2165" s="412"/>
      <c r="I2165" s="412"/>
      <c r="J2165" s="412"/>
      <c r="K2165" s="412"/>
      <c r="L2165" s="412"/>
      <c r="M2165" s="412"/>
      <c r="N2165" s="412"/>
      <c r="O2165" s="412"/>
    </row>
    <row r="2166" spans="1:15" ht="15">
      <c r="A2166" s="415"/>
      <c r="B2166" s="186"/>
      <c r="C2166" s="416"/>
      <c r="D2166" s="412"/>
      <c r="E2166" s="412"/>
      <c r="F2166" s="412"/>
      <c r="G2166" s="412"/>
      <c r="H2166" s="412"/>
      <c r="I2166" s="412"/>
      <c r="J2166" s="412"/>
      <c r="K2166" s="412"/>
      <c r="L2166" s="412"/>
      <c r="M2166" s="412"/>
      <c r="N2166" s="412"/>
      <c r="O2166" s="412"/>
    </row>
    <row r="2167" spans="1:15" ht="15">
      <c r="A2167" s="415"/>
      <c r="B2167" s="186"/>
      <c r="C2167" s="416"/>
      <c r="D2167" s="412"/>
      <c r="E2167" s="412"/>
      <c r="F2167" s="412"/>
      <c r="G2167" s="412"/>
      <c r="H2167" s="412"/>
      <c r="I2167" s="412"/>
      <c r="J2167" s="412"/>
      <c r="K2167" s="412"/>
      <c r="L2167" s="412"/>
      <c r="M2167" s="412"/>
      <c r="N2167" s="412"/>
      <c r="O2167" s="412"/>
    </row>
    <row r="2168" spans="1:15" ht="15">
      <c r="A2168" s="415"/>
      <c r="B2168" s="186"/>
      <c r="C2168" s="416"/>
      <c r="D2168" s="412"/>
      <c r="E2168" s="412"/>
      <c r="F2168" s="412"/>
      <c r="G2168" s="412"/>
      <c r="H2168" s="412"/>
      <c r="I2168" s="412"/>
      <c r="J2168" s="412"/>
      <c r="K2168" s="412"/>
      <c r="L2168" s="412"/>
      <c r="M2168" s="412"/>
      <c r="N2168" s="412"/>
      <c r="O2168" s="412"/>
    </row>
    <row r="2169" spans="1:15" ht="15">
      <c r="A2169" s="415"/>
      <c r="B2169" s="186"/>
      <c r="C2169" s="416"/>
      <c r="D2169" s="412"/>
      <c r="E2169" s="412"/>
      <c r="F2169" s="412"/>
      <c r="G2169" s="412"/>
      <c r="H2169" s="412"/>
      <c r="I2169" s="412"/>
      <c r="J2169" s="412"/>
      <c r="K2169" s="412"/>
      <c r="L2169" s="412"/>
      <c r="M2169" s="412"/>
      <c r="N2169" s="412"/>
      <c r="O2169" s="412"/>
    </row>
    <row r="2170" spans="1:15" ht="15">
      <c r="A2170" s="415"/>
      <c r="B2170" s="186"/>
      <c r="C2170" s="416"/>
      <c r="D2170" s="412"/>
      <c r="E2170" s="412"/>
      <c r="F2170" s="412"/>
      <c r="G2170" s="412"/>
      <c r="H2170" s="412"/>
      <c r="I2170" s="412"/>
      <c r="J2170" s="412"/>
      <c r="K2170" s="412"/>
      <c r="L2170" s="412"/>
      <c r="M2170" s="412"/>
      <c r="N2170" s="412"/>
      <c r="O2170" s="412"/>
    </row>
    <row r="2171" spans="1:15" ht="15" customHeight="1">
      <c r="A2171" s="414"/>
      <c r="B2171" s="186"/>
      <c r="C2171" s="416"/>
      <c r="D2171" s="412"/>
      <c r="E2171" s="412"/>
      <c r="F2171" s="412"/>
      <c r="G2171" s="413"/>
      <c r="H2171" s="411"/>
      <c r="I2171" s="411"/>
      <c r="J2171" s="411"/>
      <c r="K2171" s="411"/>
      <c r="L2171" s="411"/>
      <c r="M2171" s="411"/>
      <c r="N2171" s="411"/>
      <c r="O2171" s="411"/>
    </row>
    <row r="2172" spans="1:15" ht="15">
      <c r="A2172" s="414"/>
      <c r="B2172" s="186"/>
      <c r="C2172" s="416"/>
      <c r="D2172" s="412"/>
      <c r="E2172" s="412"/>
      <c r="F2172" s="412"/>
      <c r="G2172" s="413"/>
      <c r="H2172" s="411"/>
      <c r="I2172" s="411"/>
      <c r="J2172" s="411"/>
      <c r="K2172" s="411"/>
      <c r="L2172" s="411"/>
      <c r="M2172" s="411"/>
      <c r="N2172" s="411"/>
      <c r="O2172" s="411"/>
    </row>
    <row r="2173" spans="1:15" ht="15">
      <c r="A2173" s="414"/>
      <c r="B2173" s="186"/>
      <c r="C2173" s="416"/>
      <c r="D2173" s="412"/>
      <c r="E2173" s="412"/>
      <c r="F2173" s="412"/>
      <c r="G2173" s="413"/>
      <c r="H2173" s="411"/>
      <c r="I2173" s="411"/>
      <c r="J2173" s="411"/>
      <c r="K2173" s="411"/>
      <c r="L2173" s="411"/>
      <c r="M2173" s="411"/>
      <c r="N2173" s="411"/>
      <c r="O2173" s="411"/>
    </row>
    <row r="2174" spans="1:15" ht="15">
      <c r="A2174" s="414"/>
      <c r="B2174" s="186"/>
      <c r="C2174" s="416"/>
      <c r="D2174" s="412"/>
      <c r="E2174" s="412"/>
      <c r="F2174" s="412"/>
      <c r="G2174" s="413"/>
      <c r="H2174" s="411"/>
      <c r="I2174" s="411"/>
      <c r="J2174" s="411"/>
      <c r="K2174" s="411"/>
      <c r="L2174" s="411"/>
      <c r="M2174" s="411"/>
      <c r="N2174" s="411"/>
      <c r="O2174" s="411"/>
    </row>
    <row r="2175" spans="1:15" ht="15">
      <c r="A2175" s="414"/>
      <c r="B2175" s="186"/>
      <c r="C2175" s="416"/>
      <c r="D2175" s="412"/>
      <c r="E2175" s="412"/>
      <c r="F2175" s="412"/>
      <c r="G2175" s="413"/>
      <c r="H2175" s="411"/>
      <c r="I2175" s="411"/>
      <c r="J2175" s="411"/>
      <c r="K2175" s="411"/>
      <c r="L2175" s="411"/>
      <c r="M2175" s="411"/>
      <c r="N2175" s="411"/>
      <c r="O2175" s="411"/>
    </row>
    <row r="2176" spans="1:15" ht="15">
      <c r="A2176" s="414"/>
      <c r="B2176" s="186"/>
      <c r="C2176" s="416"/>
      <c r="D2176" s="412"/>
      <c r="E2176" s="412"/>
      <c r="F2176" s="412"/>
      <c r="G2176" s="413"/>
      <c r="H2176" s="411"/>
      <c r="I2176" s="411"/>
      <c r="J2176" s="411"/>
      <c r="K2176" s="411"/>
      <c r="L2176" s="411"/>
      <c r="M2176" s="411"/>
      <c r="N2176" s="411"/>
      <c r="O2176" s="411"/>
    </row>
    <row r="2177" spans="1:15" ht="15">
      <c r="A2177" s="414"/>
      <c r="B2177" s="186"/>
      <c r="C2177" s="416"/>
      <c r="D2177" s="412"/>
      <c r="E2177" s="412"/>
      <c r="F2177" s="412"/>
      <c r="G2177" s="413"/>
      <c r="H2177" s="411"/>
      <c r="I2177" s="411"/>
      <c r="J2177" s="411"/>
      <c r="K2177" s="411"/>
      <c r="L2177" s="411"/>
      <c r="M2177" s="411"/>
      <c r="N2177" s="411"/>
      <c r="O2177" s="411"/>
    </row>
    <row r="2178" spans="1:15" ht="15">
      <c r="A2178" s="414"/>
      <c r="B2178" s="186"/>
      <c r="C2178" s="416"/>
      <c r="D2178" s="412"/>
      <c r="E2178" s="412"/>
      <c r="F2178" s="412"/>
      <c r="G2178" s="413"/>
      <c r="H2178" s="411"/>
      <c r="I2178" s="411"/>
      <c r="J2178" s="411"/>
      <c r="K2178" s="411"/>
      <c r="L2178" s="411"/>
      <c r="M2178" s="411"/>
      <c r="N2178" s="411"/>
      <c r="O2178" s="411"/>
    </row>
    <row r="2179" spans="1:15" ht="15">
      <c r="A2179" s="414"/>
      <c r="B2179" s="186"/>
      <c r="C2179" s="416"/>
      <c r="D2179" s="412"/>
      <c r="E2179" s="412"/>
      <c r="F2179" s="412"/>
      <c r="G2179" s="413"/>
      <c r="H2179" s="411"/>
      <c r="I2179" s="411"/>
      <c r="J2179" s="411"/>
      <c r="K2179" s="411"/>
      <c r="L2179" s="411"/>
      <c r="M2179" s="411"/>
      <c r="N2179" s="411"/>
      <c r="O2179" s="411"/>
    </row>
    <row r="2180" spans="1:15" ht="15">
      <c r="A2180" s="414"/>
      <c r="B2180" s="186"/>
      <c r="C2180" s="416"/>
      <c r="D2180" s="412"/>
      <c r="E2180" s="412"/>
      <c r="F2180" s="412"/>
      <c r="G2180" s="413"/>
      <c r="H2180" s="411"/>
      <c r="I2180" s="411"/>
      <c r="J2180" s="411"/>
      <c r="K2180" s="411"/>
      <c r="L2180" s="411"/>
      <c r="M2180" s="411"/>
      <c r="N2180" s="411"/>
      <c r="O2180" s="411"/>
    </row>
    <row r="2181" spans="1:15" ht="15">
      <c r="A2181" s="414"/>
      <c r="B2181" s="186"/>
      <c r="C2181" s="416"/>
      <c r="D2181" s="412"/>
      <c r="E2181" s="412"/>
      <c r="F2181" s="412"/>
      <c r="G2181" s="413"/>
      <c r="H2181" s="411"/>
      <c r="I2181" s="411"/>
      <c r="J2181" s="411"/>
      <c r="K2181" s="411"/>
      <c r="L2181" s="411"/>
      <c r="M2181" s="411"/>
      <c r="N2181" s="411"/>
      <c r="O2181" s="411"/>
    </row>
    <row r="2182" spans="1:15" ht="15">
      <c r="A2182" s="414"/>
      <c r="B2182" s="186"/>
      <c r="C2182" s="416"/>
      <c r="D2182" s="412"/>
      <c r="E2182" s="412"/>
      <c r="F2182" s="412"/>
      <c r="G2182" s="413"/>
      <c r="H2182" s="411"/>
      <c r="I2182" s="411"/>
      <c r="J2182" s="411"/>
      <c r="K2182" s="411"/>
      <c r="L2182" s="411"/>
      <c r="M2182" s="411"/>
      <c r="N2182" s="411"/>
      <c r="O2182" s="411"/>
    </row>
    <row r="2183" spans="1:15" ht="15">
      <c r="A2183" s="414"/>
      <c r="B2183" s="186"/>
      <c r="C2183" s="416"/>
      <c r="D2183" s="412"/>
      <c r="E2183" s="412"/>
      <c r="F2183" s="412"/>
      <c r="G2183" s="413"/>
      <c r="H2183" s="411"/>
      <c r="I2183" s="411"/>
      <c r="J2183" s="411"/>
      <c r="K2183" s="411"/>
      <c r="L2183" s="411"/>
      <c r="M2183" s="411"/>
      <c r="N2183" s="411"/>
      <c r="O2183" s="411"/>
    </row>
    <row r="2184" spans="1:15" ht="15">
      <c r="A2184" s="414"/>
      <c r="B2184" s="186"/>
      <c r="C2184" s="416"/>
      <c r="D2184" s="412"/>
      <c r="E2184" s="412"/>
      <c r="F2184" s="412"/>
      <c r="G2184" s="413"/>
      <c r="H2184" s="411"/>
      <c r="I2184" s="411"/>
      <c r="J2184" s="411"/>
      <c r="K2184" s="411"/>
      <c r="L2184" s="411"/>
      <c r="M2184" s="411"/>
      <c r="N2184" s="411"/>
      <c r="O2184" s="411"/>
    </row>
    <row r="2185" spans="1:15" ht="15">
      <c r="A2185" s="414"/>
      <c r="B2185" s="186"/>
      <c r="C2185" s="416"/>
      <c r="D2185" s="412"/>
      <c r="E2185" s="412"/>
      <c r="F2185" s="412"/>
      <c r="G2185" s="413"/>
      <c r="H2185" s="411"/>
      <c r="I2185" s="411"/>
      <c r="J2185" s="411"/>
      <c r="K2185" s="411"/>
      <c r="L2185" s="411"/>
      <c r="M2185" s="411"/>
      <c r="N2185" s="411"/>
      <c r="O2185" s="411"/>
    </row>
    <row r="2186" spans="1:15" ht="15">
      <c r="A2186" s="414"/>
      <c r="B2186" s="186"/>
      <c r="C2186" s="416"/>
      <c r="D2186" s="412"/>
      <c r="E2186" s="412"/>
      <c r="F2186" s="412"/>
      <c r="G2186" s="413"/>
      <c r="H2186" s="411"/>
      <c r="I2186" s="411"/>
      <c r="J2186" s="411"/>
      <c r="K2186" s="411"/>
      <c r="L2186" s="411"/>
      <c r="M2186" s="411"/>
      <c r="N2186" s="411"/>
      <c r="O2186" s="411"/>
    </row>
    <row r="2187" spans="1:15" ht="15">
      <c r="A2187" s="414"/>
      <c r="B2187" s="186"/>
      <c r="C2187" s="416"/>
      <c r="D2187" s="412"/>
      <c r="E2187" s="412"/>
      <c r="F2187" s="412"/>
      <c r="G2187" s="413"/>
      <c r="H2187" s="411"/>
      <c r="I2187" s="411"/>
      <c r="J2187" s="411"/>
      <c r="K2187" s="411"/>
      <c r="L2187" s="411"/>
      <c r="M2187" s="411"/>
      <c r="N2187" s="411"/>
      <c r="O2187" s="411"/>
    </row>
    <row r="2188" spans="1:15" ht="15">
      <c r="A2188" s="414"/>
      <c r="B2188" s="186"/>
      <c r="C2188" s="416"/>
      <c r="D2188" s="412"/>
      <c r="E2188" s="412"/>
      <c r="F2188" s="412"/>
      <c r="G2188" s="413"/>
      <c r="H2188" s="411"/>
      <c r="I2188" s="411"/>
      <c r="J2188" s="411"/>
      <c r="K2188" s="411"/>
      <c r="L2188" s="411"/>
      <c r="M2188" s="411"/>
      <c r="N2188" s="411"/>
      <c r="O2188" s="411"/>
    </row>
    <row r="2189" spans="1:15" ht="15">
      <c r="A2189" s="414"/>
      <c r="B2189" s="186"/>
      <c r="C2189" s="416"/>
      <c r="D2189" s="412"/>
      <c r="E2189" s="412"/>
      <c r="F2189" s="412"/>
      <c r="G2189" s="413"/>
      <c r="H2189" s="411"/>
      <c r="I2189" s="411"/>
      <c r="J2189" s="411"/>
      <c r="K2189" s="411"/>
      <c r="L2189" s="411"/>
      <c r="M2189" s="411"/>
      <c r="N2189" s="411"/>
      <c r="O2189" s="411"/>
    </row>
    <row r="2190" spans="1:15" ht="15">
      <c r="A2190" s="414"/>
      <c r="B2190" s="186"/>
      <c r="C2190" s="417"/>
      <c r="D2190" s="412"/>
      <c r="E2190" s="412"/>
      <c r="F2190" s="412"/>
      <c r="G2190" s="413"/>
      <c r="H2190" s="411"/>
      <c r="I2190" s="411"/>
      <c r="J2190" s="411"/>
      <c r="K2190" s="411"/>
      <c r="L2190" s="411"/>
      <c r="M2190" s="411"/>
      <c r="N2190" s="411"/>
      <c r="O2190" s="411"/>
    </row>
    <row r="2191" spans="1:15" ht="15">
      <c r="A2191" s="414"/>
      <c r="B2191" s="186"/>
      <c r="C2191" s="417"/>
      <c r="D2191" s="412"/>
      <c r="E2191" s="412"/>
      <c r="F2191" s="412"/>
      <c r="G2191" s="413"/>
      <c r="H2191" s="411"/>
      <c r="I2191" s="411"/>
      <c r="J2191" s="411"/>
      <c r="K2191" s="411"/>
      <c r="L2191" s="411"/>
      <c r="M2191" s="411"/>
      <c r="N2191" s="411"/>
      <c r="O2191" s="411"/>
    </row>
    <row r="2192" spans="1:15" ht="15">
      <c r="A2192" s="414"/>
      <c r="B2192" s="186"/>
      <c r="C2192" s="417"/>
      <c r="D2192" s="412"/>
      <c r="E2192" s="412"/>
      <c r="F2192" s="412"/>
      <c r="G2192" s="413"/>
      <c r="H2192" s="411"/>
      <c r="I2192" s="411"/>
      <c r="J2192" s="411"/>
      <c r="K2192" s="411"/>
      <c r="L2192" s="411"/>
      <c r="M2192" s="411"/>
      <c r="N2192" s="411"/>
      <c r="O2192" s="411"/>
    </row>
    <row r="2193" spans="1:15" ht="15">
      <c r="A2193" s="414"/>
      <c r="B2193" s="186"/>
      <c r="C2193" s="416"/>
      <c r="D2193" s="412"/>
      <c r="E2193" s="412"/>
      <c r="F2193" s="412"/>
      <c r="G2193" s="413"/>
      <c r="H2193" s="411"/>
      <c r="I2193" s="411"/>
      <c r="J2193" s="411"/>
      <c r="K2193" s="411"/>
      <c r="L2193" s="411"/>
      <c r="M2193" s="411"/>
      <c r="N2193" s="411"/>
      <c r="O2193" s="411"/>
    </row>
    <row r="2194" spans="1:15" ht="15">
      <c r="A2194" s="414"/>
      <c r="B2194" s="186"/>
      <c r="C2194" s="416"/>
      <c r="D2194" s="412"/>
      <c r="E2194" s="412"/>
      <c r="F2194" s="412"/>
      <c r="G2194" s="413"/>
      <c r="H2194" s="411"/>
      <c r="I2194" s="411"/>
      <c r="J2194" s="411"/>
      <c r="K2194" s="411"/>
      <c r="L2194" s="411"/>
      <c r="M2194" s="411"/>
      <c r="N2194" s="411"/>
      <c r="O2194" s="411"/>
    </row>
    <row r="2195" spans="1:15" ht="15">
      <c r="A2195" s="414"/>
      <c r="B2195" s="186"/>
      <c r="C2195" s="416"/>
      <c r="D2195" s="412"/>
      <c r="E2195" s="412"/>
      <c r="F2195" s="412"/>
      <c r="G2195" s="413"/>
      <c r="H2195" s="411"/>
      <c r="I2195" s="411"/>
      <c r="J2195" s="411"/>
      <c r="K2195" s="411"/>
      <c r="L2195" s="411"/>
      <c r="M2195" s="411"/>
      <c r="N2195" s="411"/>
      <c r="O2195" s="411"/>
    </row>
    <row r="2196" spans="1:15" ht="15">
      <c r="A2196" s="414"/>
      <c r="B2196" s="186"/>
      <c r="C2196" s="416"/>
      <c r="D2196" s="412"/>
      <c r="E2196" s="412"/>
      <c r="F2196" s="412"/>
      <c r="G2196" s="413"/>
      <c r="H2196" s="411"/>
      <c r="I2196" s="411"/>
      <c r="J2196" s="411"/>
      <c r="K2196" s="411"/>
      <c r="L2196" s="411"/>
      <c r="M2196" s="411"/>
      <c r="N2196" s="411"/>
      <c r="O2196" s="411"/>
    </row>
    <row r="2197" spans="1:15" ht="15">
      <c r="A2197" s="414"/>
      <c r="B2197" s="186"/>
      <c r="C2197" s="416"/>
      <c r="D2197" s="412"/>
      <c r="E2197" s="412"/>
      <c r="F2197" s="412"/>
      <c r="G2197" s="413"/>
      <c r="H2197" s="411"/>
      <c r="I2197" s="411"/>
      <c r="J2197" s="411"/>
      <c r="K2197" s="411"/>
      <c r="L2197" s="411"/>
      <c r="M2197" s="411"/>
      <c r="N2197" s="411"/>
      <c r="O2197" s="411"/>
    </row>
    <row r="2198" spans="1:15" ht="15" customHeight="1">
      <c r="A2198" s="414"/>
      <c r="B2198" s="186"/>
      <c r="C2198" s="416"/>
      <c r="D2198" s="412"/>
      <c r="E2198" s="412"/>
      <c r="F2198" s="412"/>
      <c r="G2198" s="413"/>
      <c r="H2198" s="411"/>
      <c r="I2198" s="411"/>
      <c r="J2198" s="411"/>
      <c r="K2198" s="411"/>
      <c r="L2198" s="411"/>
      <c r="M2198" s="411"/>
      <c r="N2198" s="411"/>
      <c r="O2198" s="411"/>
    </row>
    <row r="2199" spans="1:15" ht="15">
      <c r="A2199" s="414"/>
      <c r="B2199" s="186"/>
      <c r="C2199" s="416"/>
      <c r="D2199" s="412"/>
      <c r="E2199" s="412"/>
      <c r="F2199" s="412"/>
      <c r="G2199" s="413"/>
      <c r="H2199" s="411"/>
      <c r="I2199" s="411"/>
      <c r="J2199" s="411"/>
      <c r="K2199" s="411"/>
      <c r="L2199" s="411"/>
      <c r="M2199" s="411"/>
      <c r="N2199" s="411"/>
      <c r="O2199" s="411"/>
    </row>
    <row r="2200" spans="1:15" ht="15">
      <c r="A2200" s="414"/>
      <c r="B2200" s="186"/>
      <c r="C2200" s="416"/>
      <c r="D2200" s="412"/>
      <c r="E2200" s="412"/>
      <c r="F2200" s="412"/>
      <c r="G2200" s="413"/>
      <c r="H2200" s="411"/>
      <c r="I2200" s="411"/>
      <c r="J2200" s="411"/>
      <c r="K2200" s="411"/>
      <c r="L2200" s="411"/>
      <c r="M2200" s="411"/>
      <c r="N2200" s="411"/>
      <c r="O2200" s="411"/>
    </row>
    <row r="2201" spans="1:15" ht="15">
      <c r="A2201" s="414"/>
      <c r="B2201" s="186"/>
      <c r="C2201" s="416"/>
      <c r="D2201" s="412"/>
      <c r="E2201" s="412"/>
      <c r="F2201" s="412"/>
      <c r="G2201" s="413"/>
      <c r="H2201" s="411"/>
      <c r="I2201" s="411"/>
      <c r="J2201" s="411"/>
      <c r="K2201" s="411"/>
      <c r="L2201" s="411"/>
      <c r="M2201" s="411"/>
      <c r="N2201" s="411"/>
      <c r="O2201" s="411"/>
    </row>
    <row r="2202" spans="1:15" ht="15" customHeight="1">
      <c r="A2202" s="414"/>
      <c r="B2202" s="186"/>
      <c r="C2202" s="416"/>
      <c r="D2202" s="412"/>
      <c r="E2202" s="412"/>
      <c r="F2202" s="412"/>
      <c r="G2202" s="413"/>
      <c r="H2202" s="411"/>
      <c r="I2202" s="411"/>
      <c r="J2202" s="411"/>
      <c r="K2202" s="411"/>
      <c r="L2202" s="411"/>
      <c r="M2202" s="411"/>
      <c r="N2202" s="411"/>
      <c r="O2202" s="411"/>
    </row>
    <row r="2203" spans="1:15" ht="15">
      <c r="A2203" s="414"/>
      <c r="B2203" s="186"/>
      <c r="C2203" s="416"/>
      <c r="D2203" s="412"/>
      <c r="E2203" s="412"/>
      <c r="F2203" s="412"/>
      <c r="G2203" s="413"/>
      <c r="H2203" s="411"/>
      <c r="I2203" s="411"/>
      <c r="J2203" s="411"/>
      <c r="K2203" s="411"/>
      <c r="L2203" s="411"/>
      <c r="M2203" s="411"/>
      <c r="N2203" s="411"/>
      <c r="O2203" s="411"/>
    </row>
    <row r="2204" spans="1:15" ht="15">
      <c r="A2204" s="414"/>
      <c r="B2204" s="186"/>
      <c r="C2204" s="416"/>
      <c r="D2204" s="412"/>
      <c r="E2204" s="412"/>
      <c r="F2204" s="412"/>
      <c r="G2204" s="413"/>
      <c r="H2204" s="411"/>
      <c r="I2204" s="411"/>
      <c r="J2204" s="411"/>
      <c r="K2204" s="411"/>
      <c r="L2204" s="411"/>
      <c r="M2204" s="411"/>
      <c r="N2204" s="411"/>
      <c r="O2204" s="411"/>
    </row>
    <row r="2205" spans="1:15" ht="15">
      <c r="A2205" s="414"/>
      <c r="B2205" s="186"/>
      <c r="C2205" s="416"/>
      <c r="D2205" s="412"/>
      <c r="E2205" s="412"/>
      <c r="F2205" s="412"/>
      <c r="G2205" s="412"/>
      <c r="H2205" s="412"/>
      <c r="I2205" s="412"/>
      <c r="J2205" s="412"/>
      <c r="K2205" s="412"/>
      <c r="L2205" s="412"/>
      <c r="M2205" s="412"/>
      <c r="N2205" s="412"/>
      <c r="O2205" s="412"/>
    </row>
    <row r="2206" spans="1:15" ht="15">
      <c r="A2206" s="414"/>
      <c r="B2206" s="186"/>
      <c r="C2206" s="416"/>
      <c r="D2206" s="412"/>
      <c r="E2206" s="412"/>
      <c r="F2206" s="412"/>
      <c r="G2206" s="412"/>
      <c r="H2206" s="412"/>
      <c r="I2206" s="412"/>
      <c r="J2206" s="412"/>
      <c r="K2206" s="412"/>
      <c r="L2206" s="412"/>
      <c r="M2206" s="412"/>
      <c r="N2206" s="412"/>
      <c r="O2206" s="412"/>
    </row>
    <row r="2207" spans="1:15" ht="15">
      <c r="A2207" s="414"/>
      <c r="B2207" s="186"/>
      <c r="C2207" s="416"/>
      <c r="D2207" s="412"/>
      <c r="E2207" s="412"/>
      <c r="F2207" s="412"/>
      <c r="G2207" s="412"/>
      <c r="H2207" s="412"/>
      <c r="I2207" s="412"/>
      <c r="J2207" s="412"/>
      <c r="K2207" s="412"/>
      <c r="L2207" s="412"/>
      <c r="M2207" s="412"/>
      <c r="N2207" s="412"/>
      <c r="O2207" s="412"/>
    </row>
    <row r="2208" spans="1:15" ht="15">
      <c r="A2208" s="414"/>
      <c r="B2208" s="186"/>
      <c r="C2208" s="416"/>
      <c r="D2208" s="412"/>
      <c r="E2208" s="412"/>
      <c r="F2208" s="412"/>
      <c r="G2208" s="412"/>
      <c r="H2208" s="412"/>
      <c r="I2208" s="412"/>
      <c r="J2208" s="412"/>
      <c r="K2208" s="412"/>
      <c r="L2208" s="412"/>
      <c r="M2208" s="412"/>
      <c r="N2208" s="412"/>
      <c r="O2208" s="412"/>
    </row>
    <row r="2209" spans="1:15" ht="15">
      <c r="A2209" s="414"/>
      <c r="B2209" s="186"/>
      <c r="C2209" s="416"/>
      <c r="D2209" s="412"/>
      <c r="E2209" s="412"/>
      <c r="F2209" s="412"/>
      <c r="G2209" s="412"/>
      <c r="H2209" s="412"/>
      <c r="I2209" s="412"/>
      <c r="J2209" s="412"/>
      <c r="K2209" s="412"/>
      <c r="L2209" s="412"/>
      <c r="M2209" s="412"/>
      <c r="N2209" s="412"/>
      <c r="O2209" s="412"/>
    </row>
    <row r="2210" spans="1:15" ht="15">
      <c r="A2210" s="414"/>
      <c r="B2210" s="186"/>
      <c r="C2210" s="416"/>
      <c r="D2210" s="412"/>
      <c r="E2210" s="412"/>
      <c r="F2210" s="412"/>
      <c r="G2210" s="412"/>
      <c r="H2210" s="412"/>
      <c r="I2210" s="412"/>
      <c r="J2210" s="412"/>
      <c r="K2210" s="412"/>
      <c r="L2210" s="412"/>
      <c r="M2210" s="412"/>
      <c r="N2210" s="412"/>
      <c r="O2210" s="412"/>
    </row>
    <row r="2211" spans="1:15" ht="15">
      <c r="A2211" s="414"/>
      <c r="B2211" s="186"/>
      <c r="C2211" s="416"/>
      <c r="D2211" s="412"/>
      <c r="E2211" s="412"/>
      <c r="F2211" s="412"/>
      <c r="G2211" s="412"/>
      <c r="H2211" s="412"/>
      <c r="I2211" s="412"/>
      <c r="J2211" s="412"/>
      <c r="K2211" s="412"/>
      <c r="L2211" s="412"/>
      <c r="M2211" s="412"/>
      <c r="N2211" s="412"/>
      <c r="O2211" s="412"/>
    </row>
    <row r="2212" spans="1:15" ht="15">
      <c r="A2212" s="414"/>
      <c r="B2212" s="186"/>
      <c r="C2212" s="416"/>
      <c r="D2212" s="412"/>
      <c r="E2212" s="412"/>
      <c r="F2212" s="412"/>
      <c r="G2212" s="412"/>
      <c r="H2212" s="412"/>
      <c r="I2212" s="412"/>
      <c r="J2212" s="412"/>
      <c r="K2212" s="412"/>
      <c r="L2212" s="412"/>
      <c r="M2212" s="412"/>
      <c r="N2212" s="412"/>
      <c r="O2212" s="412"/>
    </row>
    <row r="2213" spans="1:15" ht="15">
      <c r="A2213" s="414"/>
      <c r="B2213" s="186"/>
      <c r="C2213" s="416"/>
      <c r="D2213" s="412"/>
      <c r="E2213" s="412"/>
      <c r="F2213" s="412"/>
      <c r="G2213" s="412"/>
      <c r="H2213" s="412"/>
      <c r="I2213" s="412"/>
      <c r="J2213" s="412"/>
      <c r="K2213" s="412"/>
      <c r="L2213" s="412"/>
      <c r="M2213" s="412"/>
      <c r="N2213" s="412"/>
      <c r="O2213" s="412"/>
    </row>
    <row r="2214" spans="1:15" ht="15">
      <c r="A2214" s="414"/>
      <c r="B2214" s="186"/>
      <c r="C2214" s="416"/>
      <c r="D2214" s="412"/>
      <c r="E2214" s="412"/>
      <c r="F2214" s="412"/>
      <c r="G2214" s="412"/>
      <c r="H2214" s="412"/>
      <c r="I2214" s="412"/>
      <c r="J2214" s="412"/>
      <c r="K2214" s="412"/>
      <c r="L2214" s="412"/>
      <c r="M2214" s="412"/>
      <c r="N2214" s="412"/>
      <c r="O2214" s="412"/>
    </row>
    <row r="2215" spans="1:15" ht="15">
      <c r="A2215" s="414"/>
      <c r="B2215" s="186"/>
      <c r="C2215" s="416"/>
      <c r="D2215" s="412"/>
      <c r="E2215" s="412"/>
      <c r="F2215" s="412"/>
      <c r="G2215" s="412"/>
      <c r="H2215" s="412"/>
      <c r="I2215" s="412"/>
      <c r="J2215" s="412"/>
      <c r="K2215" s="412"/>
      <c r="L2215" s="412"/>
      <c r="M2215" s="412"/>
      <c r="N2215" s="412"/>
      <c r="O2215" s="412"/>
    </row>
    <row r="2216" spans="1:15" ht="15">
      <c r="A2216" s="415"/>
      <c r="B2216" s="186"/>
      <c r="C2216" s="416"/>
      <c r="D2216" s="412"/>
      <c r="E2216" s="412"/>
      <c r="F2216" s="412"/>
      <c r="G2216" s="413"/>
      <c r="H2216" s="411"/>
      <c r="I2216" s="411"/>
      <c r="J2216" s="411"/>
      <c r="K2216" s="411"/>
      <c r="L2216" s="411"/>
      <c r="M2216" s="411"/>
      <c r="N2216" s="411"/>
      <c r="O2216" s="411"/>
    </row>
    <row r="2217" spans="1:15" ht="15">
      <c r="A2217" s="415"/>
      <c r="B2217" s="186"/>
      <c r="C2217" s="416"/>
      <c r="D2217" s="412"/>
      <c r="E2217" s="412"/>
      <c r="F2217" s="412"/>
      <c r="G2217" s="413"/>
      <c r="H2217" s="411"/>
      <c r="I2217" s="411"/>
      <c r="J2217" s="411"/>
      <c r="K2217" s="411"/>
      <c r="L2217" s="411"/>
      <c r="M2217" s="411"/>
      <c r="N2217" s="411"/>
      <c r="O2217" s="411"/>
    </row>
    <row r="2218" spans="1:15" ht="15">
      <c r="A2218" s="415"/>
      <c r="B2218" s="186"/>
      <c r="C2218" s="416"/>
      <c r="D2218" s="412"/>
      <c r="E2218" s="412"/>
      <c r="F2218" s="412"/>
      <c r="G2218" s="413"/>
      <c r="H2218" s="411"/>
      <c r="I2218" s="411"/>
      <c r="J2218" s="411"/>
      <c r="K2218" s="411"/>
      <c r="L2218" s="411"/>
      <c r="M2218" s="411"/>
      <c r="N2218" s="411"/>
      <c r="O2218" s="411"/>
    </row>
    <row r="2219" spans="1:15" ht="15">
      <c r="A2219" s="415"/>
      <c r="B2219" s="186"/>
      <c r="C2219" s="416"/>
      <c r="D2219" s="412"/>
      <c r="E2219" s="412"/>
      <c r="F2219" s="412"/>
      <c r="G2219" s="413"/>
      <c r="H2219" s="411"/>
      <c r="I2219" s="411"/>
      <c r="J2219" s="411"/>
      <c r="K2219" s="411"/>
      <c r="L2219" s="411"/>
      <c r="M2219" s="411"/>
      <c r="N2219" s="411"/>
      <c r="O2219" s="411"/>
    </row>
    <row r="2220" spans="1:15" ht="15">
      <c r="A2220" s="282"/>
      <c r="B2220" s="360"/>
      <c r="C2220" s="360"/>
      <c r="D2220" s="360"/>
      <c r="E2220" s="360"/>
      <c r="F2220" s="360"/>
      <c r="G2220" s="360"/>
      <c r="H2220" s="360"/>
      <c r="I2220" s="360"/>
      <c r="J2220" s="360"/>
      <c r="K2220" s="360"/>
      <c r="L2220" s="360"/>
      <c r="M2220" s="360"/>
      <c r="N2220" s="360"/>
      <c r="O2220" s="360"/>
    </row>
    <row r="2221" spans="1:15" ht="15">
      <c r="A2221" s="282"/>
      <c r="B2221" s="354"/>
      <c r="C2221" s="360"/>
      <c r="D2221" s="360"/>
      <c r="E2221" s="360"/>
      <c r="F2221" s="360"/>
      <c r="G2221" s="360"/>
      <c r="H2221" s="360"/>
      <c r="I2221" s="360"/>
      <c r="J2221" s="360"/>
      <c r="K2221" s="360"/>
      <c r="L2221" s="360"/>
      <c r="M2221" s="360"/>
      <c r="N2221" s="360"/>
      <c r="O2221" s="360"/>
    </row>
    <row r="2222" spans="1:15" ht="15">
      <c r="A2222" s="282"/>
      <c r="B2222" s="360"/>
      <c r="C2222" s="360"/>
      <c r="D2222" s="364"/>
      <c r="E2222" s="364"/>
      <c r="F2222" s="364"/>
      <c r="G2222" s="364"/>
      <c r="H2222" s="364"/>
      <c r="I2222" s="364"/>
      <c r="J2222" s="364"/>
      <c r="K2222" s="364"/>
      <c r="L2222" s="364"/>
      <c r="M2222" s="364"/>
      <c r="N2222" s="364"/>
      <c r="O2222" s="364"/>
    </row>
    <row r="2223" spans="1:15" ht="15">
      <c r="A2223" s="282"/>
      <c r="B2223" s="360"/>
      <c r="C2223" s="360"/>
      <c r="D2223" s="360"/>
      <c r="E2223" s="360"/>
      <c r="F2223" s="360"/>
      <c r="G2223" s="360"/>
      <c r="H2223" s="360"/>
      <c r="I2223" s="360"/>
      <c r="J2223" s="360"/>
      <c r="K2223" s="360"/>
      <c r="L2223" s="360"/>
      <c r="M2223" s="360"/>
      <c r="N2223" s="360"/>
      <c r="O2223" s="360"/>
    </row>
    <row r="2224" spans="1:15" ht="15">
      <c r="A2224" s="282"/>
      <c r="B2224" s="360"/>
      <c r="C2224" s="360"/>
      <c r="D2224" s="360"/>
      <c r="E2224" s="360"/>
      <c r="F2224" s="360"/>
      <c r="G2224" s="360"/>
      <c r="H2224" s="360"/>
      <c r="I2224" s="360"/>
      <c r="J2224" s="360"/>
      <c r="K2224" s="360"/>
      <c r="L2224" s="360"/>
      <c r="M2224" s="360"/>
      <c r="N2224" s="360"/>
      <c r="O2224" s="360"/>
    </row>
    <row r="2225" spans="1:15" ht="15">
      <c r="A2225" s="282"/>
      <c r="B2225" s="360"/>
      <c r="C2225" s="360"/>
      <c r="D2225" s="360"/>
      <c r="E2225" s="360"/>
      <c r="F2225" s="360"/>
      <c r="G2225" s="360"/>
      <c r="H2225" s="360"/>
      <c r="I2225" s="360"/>
      <c r="J2225" s="360"/>
      <c r="K2225" s="360"/>
      <c r="L2225" s="360"/>
      <c r="M2225" s="360"/>
      <c r="N2225" s="360"/>
      <c r="O2225" s="360"/>
    </row>
    <row r="2226" spans="1:15" ht="15">
      <c r="A2226" s="415"/>
      <c r="B2226" s="186"/>
      <c r="C2226" s="416"/>
      <c r="D2226" s="412"/>
      <c r="E2226" s="412"/>
      <c r="F2226" s="412"/>
      <c r="G2226" s="413"/>
      <c r="H2226" s="411"/>
      <c r="I2226" s="411"/>
      <c r="J2226" s="411"/>
      <c r="K2226" s="411"/>
      <c r="L2226" s="411"/>
      <c r="M2226" s="411"/>
      <c r="N2226" s="411"/>
      <c r="O2226" s="411"/>
    </row>
    <row r="2227" spans="1:15" ht="15">
      <c r="A2227" s="415"/>
      <c r="B2227" s="186"/>
      <c r="C2227" s="416"/>
      <c r="D2227" s="412"/>
      <c r="E2227" s="412"/>
      <c r="F2227" s="412"/>
      <c r="G2227" s="413"/>
      <c r="H2227" s="411"/>
      <c r="I2227" s="411"/>
      <c r="J2227" s="411"/>
      <c r="K2227" s="411"/>
      <c r="L2227" s="411"/>
      <c r="M2227" s="411"/>
      <c r="N2227" s="411"/>
      <c r="O2227" s="411"/>
    </row>
    <row r="2228" spans="1:15" ht="15">
      <c r="A2228" s="415"/>
      <c r="B2228" s="186"/>
      <c r="C2228" s="416"/>
      <c r="D2228" s="412"/>
      <c r="E2228" s="412"/>
      <c r="F2228" s="412"/>
      <c r="G2228" s="413"/>
      <c r="H2228" s="411"/>
      <c r="I2228" s="411"/>
      <c r="J2228" s="411"/>
      <c r="K2228" s="411"/>
      <c r="L2228" s="411"/>
      <c r="M2228" s="411"/>
      <c r="N2228" s="411"/>
      <c r="O2228" s="411"/>
    </row>
    <row r="2229" spans="1:15" ht="15">
      <c r="A2229" s="415"/>
      <c r="B2229" s="186"/>
      <c r="C2229" s="416"/>
      <c r="D2229" s="412"/>
      <c r="E2229" s="412"/>
      <c r="F2229" s="412"/>
      <c r="G2229" s="413"/>
      <c r="H2229" s="411"/>
      <c r="I2229" s="411"/>
      <c r="J2229" s="411"/>
      <c r="K2229" s="411"/>
      <c r="L2229" s="411"/>
      <c r="M2229" s="411"/>
      <c r="N2229" s="411"/>
      <c r="O2229" s="411"/>
    </row>
    <row r="2230" spans="1:15" ht="15">
      <c r="A2230" s="415"/>
      <c r="B2230" s="186"/>
      <c r="C2230" s="416"/>
      <c r="D2230" s="412"/>
      <c r="E2230" s="412"/>
      <c r="F2230" s="412"/>
      <c r="G2230" s="413"/>
      <c r="H2230" s="411"/>
      <c r="I2230" s="411"/>
      <c r="J2230" s="411"/>
      <c r="K2230" s="411"/>
      <c r="L2230" s="411"/>
      <c r="M2230" s="411"/>
      <c r="N2230" s="411"/>
      <c r="O2230" s="411"/>
    </row>
    <row r="2231" spans="1:15" ht="15">
      <c r="A2231" s="415"/>
      <c r="B2231" s="186"/>
      <c r="C2231" s="416"/>
      <c r="D2231" s="412"/>
      <c r="E2231" s="412"/>
      <c r="F2231" s="412"/>
      <c r="G2231" s="413"/>
      <c r="H2231" s="411"/>
      <c r="I2231" s="411"/>
      <c r="J2231" s="411"/>
      <c r="K2231" s="411"/>
      <c r="L2231" s="411"/>
      <c r="M2231" s="411"/>
      <c r="N2231" s="411"/>
      <c r="O2231" s="411"/>
    </row>
    <row r="2232" spans="1:15" ht="15">
      <c r="A2232" s="282"/>
      <c r="B2232" s="360"/>
      <c r="C2232" s="360"/>
      <c r="D2232" s="360"/>
      <c r="E2232" s="360"/>
      <c r="F2232" s="360"/>
      <c r="G2232" s="360"/>
      <c r="H2232" s="360"/>
      <c r="I2232" s="360"/>
      <c r="J2232" s="360"/>
      <c r="K2232" s="360"/>
      <c r="L2232" s="360"/>
      <c r="M2232" s="360"/>
      <c r="N2232" s="360"/>
      <c r="O2232" s="360"/>
    </row>
    <row r="2233" spans="1:15" ht="15">
      <c r="A2233" s="414"/>
      <c r="B2233" s="186"/>
      <c r="C2233" s="416"/>
      <c r="D2233" s="412"/>
      <c r="E2233" s="412"/>
      <c r="F2233" s="412"/>
      <c r="G2233" s="413"/>
      <c r="H2233" s="411"/>
      <c r="I2233" s="411"/>
      <c r="J2233" s="411"/>
      <c r="K2233" s="411"/>
      <c r="L2233" s="411"/>
      <c r="M2233" s="411"/>
      <c r="N2233" s="411"/>
      <c r="O2233" s="411"/>
    </row>
    <row r="2234" spans="1:15" ht="15">
      <c r="A2234" s="414"/>
      <c r="B2234" s="186"/>
      <c r="C2234" s="416"/>
      <c r="D2234" s="412"/>
      <c r="E2234" s="412"/>
      <c r="F2234" s="412"/>
      <c r="G2234" s="413"/>
      <c r="H2234" s="411"/>
      <c r="I2234" s="411"/>
      <c r="J2234" s="411"/>
      <c r="K2234" s="411"/>
      <c r="L2234" s="411"/>
      <c r="M2234" s="411"/>
      <c r="N2234" s="411"/>
      <c r="O2234" s="411"/>
    </row>
    <row r="2235" spans="1:15" ht="15">
      <c r="A2235" s="414"/>
      <c r="B2235" s="186"/>
      <c r="C2235" s="416"/>
      <c r="D2235" s="412"/>
      <c r="E2235" s="412"/>
      <c r="F2235" s="412"/>
      <c r="G2235" s="413"/>
      <c r="H2235" s="411"/>
      <c r="I2235" s="411"/>
      <c r="J2235" s="411"/>
      <c r="K2235" s="411"/>
      <c r="L2235" s="411"/>
      <c r="M2235" s="411"/>
      <c r="N2235" s="411"/>
      <c r="O2235" s="411"/>
    </row>
    <row r="2236" spans="1:15" ht="15">
      <c r="A2236" s="414"/>
      <c r="B2236" s="186"/>
      <c r="C2236" s="416"/>
      <c r="D2236" s="412"/>
      <c r="E2236" s="412"/>
      <c r="F2236" s="412"/>
      <c r="G2236" s="413"/>
      <c r="H2236" s="411"/>
      <c r="I2236" s="411"/>
      <c r="J2236" s="411"/>
      <c r="K2236" s="411"/>
      <c r="L2236" s="411"/>
      <c r="M2236" s="411"/>
      <c r="N2236" s="411"/>
      <c r="O2236" s="411"/>
    </row>
    <row r="2237" spans="1:15" ht="15">
      <c r="A2237" s="414"/>
      <c r="B2237" s="186"/>
      <c r="C2237" s="416"/>
      <c r="D2237" s="412"/>
      <c r="E2237" s="412"/>
      <c r="F2237" s="412"/>
      <c r="G2237" s="413"/>
      <c r="H2237" s="412"/>
      <c r="I2237" s="412"/>
      <c r="J2237" s="412"/>
      <c r="K2237" s="412"/>
      <c r="L2237" s="412"/>
      <c r="M2237" s="412"/>
      <c r="N2237" s="412"/>
      <c r="O2237" s="412"/>
    </row>
    <row r="2238" spans="1:15" ht="15">
      <c r="A2238" s="414"/>
      <c r="B2238" s="186"/>
      <c r="C2238" s="416"/>
      <c r="D2238" s="412"/>
      <c r="E2238" s="412"/>
      <c r="F2238" s="412"/>
      <c r="G2238" s="413"/>
      <c r="H2238" s="412"/>
      <c r="I2238" s="412"/>
      <c r="J2238" s="412"/>
      <c r="K2238" s="412"/>
      <c r="L2238" s="412"/>
      <c r="M2238" s="412"/>
      <c r="N2238" s="412"/>
      <c r="O2238" s="412"/>
    </row>
    <row r="2239" spans="1:15" ht="15">
      <c r="A2239" s="414"/>
      <c r="B2239" s="186"/>
      <c r="C2239" s="416"/>
      <c r="D2239" s="412"/>
      <c r="E2239" s="412"/>
      <c r="F2239" s="412"/>
      <c r="G2239" s="413"/>
      <c r="H2239" s="412"/>
      <c r="I2239" s="412"/>
      <c r="J2239" s="412"/>
      <c r="K2239" s="412"/>
      <c r="L2239" s="412"/>
      <c r="M2239" s="412"/>
      <c r="N2239" s="412"/>
      <c r="O2239" s="412"/>
    </row>
    <row r="2240" spans="1:15" ht="15">
      <c r="A2240" s="414"/>
      <c r="B2240" s="186"/>
      <c r="C2240" s="416"/>
      <c r="D2240" s="412"/>
      <c r="E2240" s="412"/>
      <c r="F2240" s="412"/>
      <c r="G2240" s="413"/>
      <c r="H2240" s="412"/>
      <c r="I2240" s="412"/>
      <c r="J2240" s="412"/>
      <c r="K2240" s="412"/>
      <c r="L2240" s="412"/>
      <c r="M2240" s="412"/>
      <c r="N2240" s="412"/>
      <c r="O2240" s="412"/>
    </row>
    <row r="2241" spans="1:15" ht="15">
      <c r="A2241" s="414"/>
      <c r="B2241" s="186"/>
      <c r="C2241" s="416"/>
      <c r="D2241" s="412"/>
      <c r="E2241" s="412"/>
      <c r="F2241" s="412"/>
      <c r="G2241" s="413"/>
      <c r="H2241" s="412"/>
      <c r="I2241" s="412"/>
      <c r="J2241" s="412"/>
      <c r="K2241" s="412"/>
      <c r="L2241" s="412"/>
      <c r="M2241" s="412"/>
      <c r="N2241" s="412"/>
      <c r="O2241" s="412"/>
    </row>
    <row r="2242" spans="1:15" ht="15">
      <c r="A2242" s="414"/>
      <c r="B2242" s="186"/>
      <c r="C2242" s="416"/>
      <c r="D2242" s="412"/>
      <c r="E2242" s="412"/>
      <c r="F2242" s="412"/>
      <c r="G2242" s="413"/>
      <c r="H2242" s="412"/>
      <c r="I2242" s="412"/>
      <c r="J2242" s="412"/>
      <c r="K2242" s="412"/>
      <c r="L2242" s="412"/>
      <c r="M2242" s="412"/>
      <c r="N2242" s="412"/>
      <c r="O2242" s="412"/>
    </row>
    <row r="2243" spans="1:15" ht="15">
      <c r="A2243" s="414"/>
      <c r="B2243" s="186"/>
      <c r="C2243" s="416"/>
      <c r="D2243" s="412"/>
      <c r="E2243" s="412"/>
      <c r="F2243" s="412"/>
      <c r="G2243" s="413"/>
      <c r="H2243" s="412"/>
      <c r="I2243" s="412"/>
      <c r="J2243" s="412"/>
      <c r="K2243" s="412"/>
      <c r="L2243" s="412"/>
      <c r="M2243" s="412"/>
      <c r="N2243" s="412"/>
      <c r="O2243" s="412"/>
    </row>
    <row r="2244" spans="1:15" ht="15">
      <c r="A2244" s="414"/>
      <c r="B2244" s="186"/>
      <c r="C2244" s="416"/>
      <c r="D2244" s="412"/>
      <c r="E2244" s="412"/>
      <c r="F2244" s="412"/>
      <c r="G2244" s="413"/>
      <c r="H2244" s="412"/>
      <c r="I2244" s="412"/>
      <c r="J2244" s="412"/>
      <c r="K2244" s="412"/>
      <c r="L2244" s="412"/>
      <c r="M2244" s="412"/>
      <c r="N2244" s="412"/>
      <c r="O2244" s="412"/>
    </row>
    <row r="2245" spans="1:15" ht="15">
      <c r="A2245" s="414"/>
      <c r="B2245" s="186"/>
      <c r="C2245" s="416"/>
      <c r="D2245" s="412"/>
      <c r="E2245" s="412"/>
      <c r="F2245" s="412"/>
      <c r="G2245" s="413"/>
      <c r="H2245" s="412"/>
      <c r="I2245" s="412"/>
      <c r="J2245" s="412"/>
      <c r="K2245" s="412"/>
      <c r="L2245" s="412"/>
      <c r="M2245" s="412"/>
      <c r="N2245" s="412"/>
      <c r="O2245" s="412"/>
    </row>
    <row r="2246" spans="1:15" ht="15">
      <c r="A2246" s="414"/>
      <c r="B2246" s="186"/>
      <c r="C2246" s="416"/>
      <c r="D2246" s="412"/>
      <c r="E2246" s="412"/>
      <c r="F2246" s="412"/>
      <c r="G2246" s="413"/>
      <c r="H2246" s="412"/>
      <c r="I2246" s="412"/>
      <c r="J2246" s="412"/>
      <c r="K2246" s="412"/>
      <c r="L2246" s="412"/>
      <c r="M2246" s="412"/>
      <c r="N2246" s="412"/>
      <c r="O2246" s="412"/>
    </row>
    <row r="2247" spans="1:15" ht="15">
      <c r="A2247" s="414"/>
      <c r="B2247" s="186"/>
      <c r="C2247" s="416"/>
      <c r="D2247" s="412"/>
      <c r="E2247" s="412"/>
      <c r="F2247" s="412"/>
      <c r="G2247" s="413"/>
      <c r="H2247" s="412"/>
      <c r="I2247" s="412"/>
      <c r="J2247" s="412"/>
      <c r="K2247" s="412"/>
      <c r="L2247" s="412"/>
      <c r="M2247" s="412"/>
      <c r="N2247" s="412"/>
      <c r="O2247" s="412"/>
    </row>
    <row r="2248" spans="1:15" ht="15">
      <c r="A2248" s="414"/>
      <c r="B2248" s="186"/>
      <c r="C2248" s="416"/>
      <c r="D2248" s="412"/>
      <c r="E2248" s="412"/>
      <c r="F2248" s="412"/>
      <c r="G2248" s="413"/>
      <c r="H2248" s="412"/>
      <c r="I2248" s="412"/>
      <c r="J2248" s="412"/>
      <c r="K2248" s="412"/>
      <c r="L2248" s="412"/>
      <c r="M2248" s="412"/>
      <c r="N2248" s="412"/>
      <c r="O2248" s="412"/>
    </row>
    <row r="2249" spans="1:15" ht="15">
      <c r="A2249" s="414"/>
      <c r="B2249" s="186"/>
      <c r="C2249" s="416"/>
      <c r="D2249" s="412"/>
      <c r="E2249" s="412"/>
      <c r="F2249" s="412"/>
      <c r="G2249" s="413"/>
      <c r="H2249" s="412"/>
      <c r="I2249" s="412"/>
      <c r="J2249" s="412"/>
      <c r="K2249" s="412"/>
      <c r="L2249" s="412"/>
      <c r="M2249" s="412"/>
      <c r="N2249" s="412"/>
      <c r="O2249" s="412"/>
    </row>
    <row r="2250" spans="1:15" ht="15">
      <c r="A2250" s="414"/>
      <c r="B2250" s="186"/>
      <c r="C2250" s="416"/>
      <c r="D2250" s="412"/>
      <c r="E2250" s="412"/>
      <c r="F2250" s="412"/>
      <c r="G2250" s="413"/>
      <c r="H2250" s="412"/>
      <c r="I2250" s="412"/>
      <c r="J2250" s="412"/>
      <c r="K2250" s="412"/>
      <c r="L2250" s="412"/>
      <c r="M2250" s="412"/>
      <c r="N2250" s="412"/>
      <c r="O2250" s="412"/>
    </row>
    <row r="2251" spans="1:15" ht="15">
      <c r="A2251" s="414"/>
      <c r="B2251" s="186"/>
      <c r="C2251" s="416"/>
      <c r="D2251" s="412"/>
      <c r="E2251" s="412"/>
      <c r="F2251" s="412"/>
      <c r="G2251" s="413"/>
      <c r="H2251" s="412"/>
      <c r="I2251" s="412"/>
      <c r="J2251" s="412"/>
      <c r="K2251" s="412"/>
      <c r="L2251" s="412"/>
      <c r="M2251" s="412"/>
      <c r="N2251" s="412"/>
      <c r="O2251" s="412"/>
    </row>
    <row r="2252" spans="1:15" ht="15">
      <c r="A2252" s="414"/>
      <c r="B2252" s="186"/>
      <c r="C2252" s="416"/>
      <c r="D2252" s="412"/>
      <c r="E2252" s="412"/>
      <c r="F2252" s="412"/>
      <c r="G2252" s="413"/>
      <c r="H2252" s="412"/>
      <c r="I2252" s="412"/>
      <c r="J2252" s="412"/>
      <c r="K2252" s="412"/>
      <c r="L2252" s="412"/>
      <c r="M2252" s="412"/>
      <c r="N2252" s="412"/>
      <c r="O2252" s="412"/>
    </row>
    <row r="2253" spans="1:15" ht="15">
      <c r="A2253" s="414"/>
      <c r="B2253" s="186"/>
      <c r="C2253" s="416"/>
      <c r="D2253" s="412"/>
      <c r="E2253" s="412"/>
      <c r="F2253" s="412"/>
      <c r="G2253" s="413"/>
      <c r="H2253" s="412"/>
      <c r="I2253" s="412"/>
      <c r="J2253" s="412"/>
      <c r="K2253" s="412"/>
      <c r="L2253" s="412"/>
      <c r="M2253" s="412"/>
      <c r="N2253" s="412"/>
      <c r="O2253" s="412"/>
    </row>
    <row r="2254" spans="1:15" ht="15">
      <c r="A2254" s="414"/>
      <c r="B2254" s="186"/>
      <c r="C2254" s="416"/>
      <c r="D2254" s="412"/>
      <c r="E2254" s="412"/>
      <c r="F2254" s="412"/>
      <c r="G2254" s="412"/>
      <c r="H2254" s="412"/>
      <c r="I2254" s="412"/>
      <c r="J2254" s="412"/>
      <c r="K2254" s="412"/>
      <c r="L2254" s="412"/>
      <c r="M2254" s="412"/>
      <c r="N2254" s="412"/>
      <c r="O2254" s="412"/>
    </row>
    <row r="2255" spans="1:15" ht="15">
      <c r="A2255" s="414"/>
      <c r="B2255" s="186"/>
      <c r="C2255" s="416"/>
      <c r="D2255" s="412"/>
      <c r="E2255" s="412"/>
      <c r="F2255" s="412"/>
      <c r="G2255" s="412"/>
      <c r="H2255" s="412"/>
      <c r="I2255" s="412"/>
      <c r="J2255" s="412"/>
      <c r="K2255" s="412"/>
      <c r="L2255" s="412"/>
      <c r="M2255" s="412"/>
      <c r="N2255" s="412"/>
      <c r="O2255" s="412"/>
    </row>
    <row r="2256" spans="1:15" ht="15">
      <c r="A2256" s="414"/>
      <c r="B2256" s="186"/>
      <c r="C2256" s="416"/>
      <c r="D2256" s="412"/>
      <c r="E2256" s="412"/>
      <c r="F2256" s="412"/>
      <c r="G2256" s="412"/>
      <c r="H2256" s="412"/>
      <c r="I2256" s="412"/>
      <c r="J2256" s="412"/>
      <c r="K2256" s="412"/>
      <c r="L2256" s="412"/>
      <c r="M2256" s="412"/>
      <c r="N2256" s="412"/>
      <c r="O2256" s="412"/>
    </row>
    <row r="2257" spans="1:15" ht="15">
      <c r="A2257" s="414"/>
      <c r="B2257" s="186"/>
      <c r="C2257" s="416"/>
      <c r="D2257" s="412"/>
      <c r="E2257" s="412"/>
      <c r="F2257" s="412"/>
      <c r="G2257" s="412"/>
      <c r="H2257" s="412"/>
      <c r="I2257" s="412"/>
      <c r="J2257" s="412"/>
      <c r="K2257" s="412"/>
      <c r="L2257" s="412"/>
      <c r="M2257" s="412"/>
      <c r="N2257" s="412"/>
      <c r="O2257" s="412"/>
    </row>
    <row r="2258" spans="1:15" ht="15">
      <c r="A2258" s="414"/>
      <c r="B2258" s="186"/>
      <c r="C2258" s="416"/>
      <c r="D2258" s="412"/>
      <c r="E2258" s="412"/>
      <c r="F2258" s="412"/>
      <c r="G2258" s="412"/>
      <c r="H2258" s="412"/>
      <c r="I2258" s="412"/>
      <c r="J2258" s="412"/>
      <c r="K2258" s="412"/>
      <c r="L2258" s="412"/>
      <c r="M2258" s="412"/>
      <c r="N2258" s="412"/>
      <c r="O2258" s="412"/>
    </row>
    <row r="2259" spans="1:15" ht="15">
      <c r="A2259" s="414"/>
      <c r="B2259" s="186"/>
      <c r="C2259" s="416"/>
      <c r="D2259" s="412"/>
      <c r="E2259" s="412"/>
      <c r="F2259" s="412"/>
      <c r="G2259" s="412"/>
      <c r="H2259" s="412"/>
      <c r="I2259" s="412"/>
      <c r="J2259" s="412"/>
      <c r="K2259" s="412"/>
      <c r="L2259" s="412"/>
      <c r="M2259" s="412"/>
      <c r="N2259" s="412"/>
      <c r="O2259" s="412"/>
    </row>
    <row r="2260" spans="1:15" ht="15">
      <c r="A2260" s="414"/>
      <c r="B2260" s="186"/>
      <c r="C2260" s="416"/>
      <c r="D2260" s="412"/>
      <c r="E2260" s="412"/>
      <c r="F2260" s="412"/>
      <c r="G2260" s="412"/>
      <c r="H2260" s="412"/>
      <c r="I2260" s="412"/>
      <c r="J2260" s="412"/>
      <c r="K2260" s="412"/>
      <c r="L2260" s="412"/>
      <c r="M2260" s="412"/>
      <c r="N2260" s="412"/>
      <c r="O2260" s="412"/>
    </row>
    <row r="2261" spans="1:15" ht="15">
      <c r="A2261" s="414"/>
      <c r="B2261" s="186"/>
      <c r="C2261" s="416"/>
      <c r="D2261" s="412"/>
      <c r="E2261" s="412"/>
      <c r="F2261" s="412"/>
      <c r="G2261" s="412"/>
      <c r="H2261" s="412"/>
      <c r="I2261" s="412"/>
      <c r="J2261" s="412"/>
      <c r="K2261" s="412"/>
      <c r="L2261" s="412"/>
      <c r="M2261" s="412"/>
      <c r="N2261" s="412"/>
      <c r="O2261" s="412"/>
    </row>
    <row r="2262" spans="1:15" ht="15">
      <c r="A2262" s="414"/>
      <c r="B2262" s="186"/>
      <c r="C2262" s="416"/>
      <c r="D2262" s="412"/>
      <c r="E2262" s="412"/>
      <c r="F2262" s="412"/>
      <c r="G2262" s="412"/>
      <c r="H2262" s="412"/>
      <c r="I2262" s="412"/>
      <c r="J2262" s="412"/>
      <c r="K2262" s="412"/>
      <c r="L2262" s="412"/>
      <c r="M2262" s="412"/>
      <c r="N2262" s="412"/>
      <c r="O2262" s="412"/>
    </row>
    <row r="2263" spans="1:15" ht="15">
      <c r="A2263" s="414"/>
      <c r="B2263" s="186"/>
      <c r="C2263" s="416"/>
      <c r="D2263" s="412"/>
      <c r="E2263" s="412"/>
      <c r="F2263" s="412"/>
      <c r="G2263" s="412"/>
      <c r="H2263" s="412"/>
      <c r="I2263" s="412"/>
      <c r="J2263" s="412"/>
      <c r="K2263" s="412"/>
      <c r="L2263" s="412"/>
      <c r="M2263" s="412"/>
      <c r="N2263" s="412"/>
      <c r="O2263" s="412"/>
    </row>
    <row r="2264" spans="1:15" ht="15">
      <c r="A2264" s="415"/>
      <c r="B2264" s="186"/>
      <c r="C2264" s="416"/>
      <c r="D2264" s="412"/>
      <c r="E2264" s="412"/>
      <c r="F2264" s="412"/>
      <c r="G2264" s="413"/>
      <c r="H2264" s="411"/>
      <c r="I2264" s="411"/>
      <c r="J2264" s="411"/>
      <c r="K2264" s="411"/>
      <c r="L2264" s="411"/>
      <c r="M2264" s="411"/>
      <c r="N2264" s="411"/>
      <c r="O2264" s="411"/>
    </row>
    <row r="2265" spans="1:15" ht="15">
      <c r="A2265" s="415"/>
      <c r="B2265" s="186"/>
      <c r="C2265" s="416"/>
      <c r="D2265" s="412"/>
      <c r="E2265" s="412"/>
      <c r="F2265" s="412"/>
      <c r="G2265" s="413"/>
      <c r="H2265" s="411"/>
      <c r="I2265" s="411"/>
      <c r="J2265" s="411"/>
      <c r="K2265" s="411"/>
      <c r="L2265" s="411"/>
      <c r="M2265" s="411"/>
      <c r="N2265" s="411"/>
      <c r="O2265" s="411"/>
    </row>
    <row r="2266" spans="1:15" ht="15">
      <c r="A2266" s="415"/>
      <c r="B2266" s="186"/>
      <c r="C2266" s="416"/>
      <c r="D2266" s="412"/>
      <c r="E2266" s="412"/>
      <c r="F2266" s="412"/>
      <c r="G2266" s="413"/>
      <c r="H2266" s="411"/>
      <c r="I2266" s="411"/>
      <c r="J2266" s="411"/>
      <c r="K2266" s="411"/>
      <c r="L2266" s="411"/>
      <c r="M2266" s="411"/>
      <c r="N2266" s="411"/>
      <c r="O2266" s="411"/>
    </row>
    <row r="2267" spans="1:15" ht="15">
      <c r="A2267" s="415"/>
      <c r="B2267" s="186"/>
      <c r="C2267" s="416"/>
      <c r="D2267" s="412"/>
      <c r="E2267" s="412"/>
      <c r="F2267" s="412"/>
      <c r="G2267" s="413"/>
      <c r="H2267" s="411"/>
      <c r="I2267" s="411"/>
      <c r="J2267" s="411"/>
      <c r="K2267" s="411"/>
      <c r="L2267" s="411"/>
      <c r="M2267" s="411"/>
      <c r="N2267" s="411"/>
      <c r="O2267" s="411"/>
    </row>
    <row r="2268" spans="1:15" ht="15">
      <c r="A2268" s="582"/>
      <c r="B2268" s="186"/>
      <c r="C2268" s="416"/>
      <c r="D2268" s="412"/>
      <c r="E2268" s="412"/>
      <c r="F2268" s="412"/>
      <c r="G2268" s="413"/>
      <c r="H2268" s="411"/>
      <c r="I2268" s="411"/>
      <c r="J2268" s="411"/>
      <c r="K2268" s="411"/>
      <c r="L2268" s="411"/>
      <c r="M2268" s="411"/>
      <c r="N2268" s="411"/>
      <c r="O2268" s="411"/>
    </row>
    <row r="2269" spans="1:15" ht="15">
      <c r="A2269" s="582"/>
      <c r="B2269" s="186"/>
      <c r="C2269" s="416"/>
      <c r="D2269" s="412"/>
      <c r="E2269" s="412"/>
      <c r="F2269" s="412"/>
      <c r="G2269" s="413"/>
      <c r="H2269" s="411"/>
      <c r="I2269" s="411"/>
      <c r="J2269" s="411"/>
      <c r="K2269" s="411"/>
      <c r="L2269" s="411"/>
      <c r="M2269" s="411"/>
      <c r="N2269" s="411"/>
      <c r="O2269" s="411"/>
    </row>
    <row r="2270" spans="1:15" ht="15">
      <c r="A2270" s="582"/>
      <c r="B2270" s="186"/>
      <c r="C2270" s="416"/>
      <c r="D2270" s="412"/>
      <c r="E2270" s="412"/>
      <c r="F2270" s="412"/>
      <c r="G2270" s="413"/>
      <c r="H2270" s="411"/>
      <c r="I2270" s="411"/>
      <c r="J2270" s="411"/>
      <c r="K2270" s="411"/>
      <c r="L2270" s="411"/>
      <c r="M2270" s="411"/>
      <c r="N2270" s="411"/>
      <c r="O2270" s="411"/>
    </row>
    <row r="2271" spans="1:15" ht="15">
      <c r="A2271" s="415"/>
      <c r="B2271" s="186"/>
      <c r="C2271" s="416"/>
      <c r="D2271" s="412"/>
      <c r="E2271" s="412"/>
      <c r="F2271" s="412"/>
      <c r="G2271" s="413"/>
      <c r="H2271" s="411"/>
      <c r="I2271" s="411"/>
      <c r="J2271" s="411"/>
      <c r="K2271" s="411"/>
      <c r="L2271" s="411"/>
      <c r="M2271" s="411"/>
      <c r="N2271" s="411"/>
      <c r="O2271" s="411"/>
    </row>
    <row r="2272" spans="1:15" ht="15">
      <c r="A2272" s="415"/>
      <c r="B2272" s="186"/>
      <c r="C2272" s="416"/>
      <c r="D2272" s="412"/>
      <c r="E2272" s="412"/>
      <c r="F2272" s="412"/>
      <c r="G2272" s="413"/>
      <c r="H2272" s="411"/>
      <c r="I2272" s="411"/>
      <c r="J2272" s="411"/>
      <c r="K2272" s="411"/>
      <c r="L2272" s="411"/>
      <c r="M2272" s="411"/>
      <c r="N2272" s="411"/>
      <c r="O2272" s="411"/>
    </row>
    <row r="2273" spans="1:15" ht="15">
      <c r="A2273" s="415"/>
      <c r="B2273" s="186"/>
      <c r="C2273" s="416"/>
      <c r="D2273" s="412"/>
      <c r="E2273" s="412"/>
      <c r="F2273" s="412"/>
      <c r="G2273" s="413"/>
      <c r="H2273" s="411"/>
      <c r="I2273" s="411"/>
      <c r="J2273" s="411"/>
      <c r="K2273" s="411"/>
      <c r="L2273" s="411"/>
      <c r="M2273" s="411"/>
      <c r="N2273" s="411"/>
      <c r="O2273" s="411"/>
    </row>
    <row r="2274" spans="1:15" ht="15">
      <c r="A2274" s="414"/>
      <c r="B2274" s="186"/>
      <c r="C2274" s="416"/>
      <c r="D2274" s="412"/>
      <c r="E2274" s="412"/>
      <c r="F2274" s="412"/>
      <c r="G2274" s="413"/>
      <c r="H2274" s="411"/>
      <c r="I2274" s="411"/>
      <c r="J2274" s="411"/>
      <c r="K2274" s="411"/>
      <c r="L2274" s="411"/>
      <c r="M2274" s="411"/>
      <c r="N2274" s="411"/>
      <c r="O2274" s="411"/>
    </row>
    <row r="2275" spans="1:15" ht="15">
      <c r="A2275" s="414"/>
      <c r="B2275" s="186"/>
      <c r="C2275" s="416"/>
      <c r="D2275" s="412"/>
      <c r="E2275" s="412"/>
      <c r="F2275" s="412"/>
      <c r="G2275" s="413"/>
      <c r="H2275" s="411"/>
      <c r="I2275" s="411"/>
      <c r="J2275" s="411"/>
      <c r="K2275" s="411"/>
      <c r="L2275" s="411"/>
      <c r="M2275" s="411"/>
      <c r="N2275" s="411"/>
      <c r="O2275" s="411"/>
    </row>
    <row r="2276" spans="1:15" ht="15">
      <c r="A2276" s="414"/>
      <c r="B2276" s="186"/>
      <c r="C2276" s="416"/>
      <c r="D2276" s="412"/>
      <c r="E2276" s="412"/>
      <c r="F2276" s="412"/>
      <c r="G2276" s="413"/>
      <c r="H2276" s="411"/>
      <c r="I2276" s="411"/>
      <c r="J2276" s="411"/>
      <c r="K2276" s="411"/>
      <c r="L2276" s="411"/>
      <c r="M2276" s="411"/>
      <c r="N2276" s="411"/>
      <c r="O2276" s="411"/>
    </row>
    <row r="2277" spans="1:15" ht="15">
      <c r="A2277" s="414"/>
      <c r="B2277" s="186"/>
      <c r="C2277" s="416"/>
      <c r="D2277" s="412"/>
      <c r="E2277" s="412"/>
      <c r="F2277" s="412"/>
      <c r="G2277" s="413"/>
      <c r="H2277" s="411"/>
      <c r="I2277" s="411"/>
      <c r="J2277" s="411"/>
      <c r="K2277" s="411"/>
      <c r="L2277" s="411"/>
      <c r="M2277" s="411"/>
      <c r="N2277" s="411"/>
      <c r="O2277" s="411"/>
    </row>
    <row r="2278" spans="1:15" ht="15">
      <c r="A2278" s="414"/>
      <c r="B2278" s="186"/>
      <c r="C2278" s="416"/>
      <c r="D2278" s="412"/>
      <c r="E2278" s="412"/>
      <c r="F2278" s="412"/>
      <c r="G2278" s="413"/>
      <c r="H2278" s="411"/>
      <c r="I2278" s="411"/>
      <c r="J2278" s="411"/>
      <c r="K2278" s="411"/>
      <c r="L2278" s="411"/>
      <c r="M2278" s="411"/>
      <c r="N2278" s="411"/>
      <c r="O2278" s="411"/>
    </row>
    <row r="2279" spans="1:15" ht="15">
      <c r="A2279" s="414"/>
      <c r="B2279" s="186"/>
      <c r="C2279" s="416"/>
      <c r="D2279" s="412"/>
      <c r="E2279" s="412"/>
      <c r="F2279" s="412"/>
      <c r="G2279" s="413"/>
      <c r="H2279" s="411"/>
      <c r="I2279" s="411"/>
      <c r="J2279" s="411"/>
      <c r="K2279" s="411"/>
      <c r="L2279" s="411"/>
      <c r="M2279" s="411"/>
      <c r="N2279" s="411"/>
      <c r="O2279" s="411"/>
    </row>
    <row r="2280" spans="1:15" ht="15">
      <c r="A2280" s="414"/>
      <c r="B2280" s="186"/>
      <c r="C2280" s="416"/>
      <c r="D2280" s="412"/>
      <c r="E2280" s="412"/>
      <c r="F2280" s="412"/>
      <c r="G2280" s="413"/>
      <c r="H2280" s="411"/>
      <c r="I2280" s="411"/>
      <c r="J2280" s="411"/>
      <c r="K2280" s="411"/>
      <c r="L2280" s="411"/>
      <c r="M2280" s="411"/>
      <c r="N2280" s="411"/>
      <c r="O2280" s="411"/>
    </row>
    <row r="2281" spans="1:15" ht="15">
      <c r="A2281" s="414"/>
      <c r="B2281" s="186"/>
      <c r="C2281" s="416"/>
      <c r="D2281" s="412"/>
      <c r="E2281" s="412"/>
      <c r="F2281" s="412"/>
      <c r="G2281" s="413"/>
      <c r="H2281" s="411"/>
      <c r="I2281" s="411"/>
      <c r="J2281" s="411"/>
      <c r="K2281" s="411"/>
      <c r="L2281" s="411"/>
      <c r="M2281" s="411"/>
      <c r="N2281" s="411"/>
      <c r="O2281" s="411"/>
    </row>
    <row r="2282" spans="1:15" ht="15">
      <c r="A2282" s="414"/>
      <c r="B2282" s="186"/>
      <c r="C2282" s="416"/>
      <c r="D2282" s="412"/>
      <c r="E2282" s="412"/>
      <c r="F2282" s="412"/>
      <c r="G2282" s="413"/>
      <c r="H2282" s="411"/>
      <c r="I2282" s="411"/>
      <c r="J2282" s="411"/>
      <c r="K2282" s="411"/>
      <c r="L2282" s="411"/>
      <c r="M2282" s="411"/>
      <c r="N2282" s="411"/>
      <c r="O2282" s="411"/>
    </row>
    <row r="2283" spans="1:15" ht="15">
      <c r="A2283" s="414"/>
      <c r="B2283" s="186"/>
      <c r="C2283" s="416"/>
      <c r="D2283" s="412"/>
      <c r="E2283" s="412"/>
      <c r="F2283" s="412"/>
      <c r="G2283" s="413"/>
      <c r="H2283" s="411"/>
      <c r="I2283" s="411"/>
      <c r="J2283" s="411"/>
      <c r="K2283" s="411"/>
      <c r="L2283" s="411"/>
      <c r="M2283" s="411"/>
      <c r="N2283" s="411"/>
      <c r="O2283" s="411"/>
    </row>
    <row r="2284" spans="1:15" ht="15">
      <c r="A2284" s="414"/>
      <c r="B2284" s="186"/>
      <c r="C2284" s="416"/>
      <c r="D2284" s="412"/>
      <c r="E2284" s="412"/>
      <c r="F2284" s="412"/>
      <c r="G2284" s="413"/>
      <c r="H2284" s="411"/>
      <c r="I2284" s="411"/>
      <c r="J2284" s="411"/>
      <c r="K2284" s="411"/>
      <c r="L2284" s="411"/>
      <c r="M2284" s="411"/>
      <c r="N2284" s="411"/>
      <c r="O2284" s="411"/>
    </row>
    <row r="2285" spans="1:15" ht="15">
      <c r="A2285" s="414"/>
      <c r="B2285" s="186"/>
      <c r="C2285" s="416"/>
      <c r="D2285" s="412"/>
      <c r="E2285" s="412"/>
      <c r="F2285" s="412"/>
      <c r="G2285" s="413"/>
      <c r="H2285" s="411"/>
      <c r="I2285" s="411"/>
      <c r="J2285" s="412"/>
      <c r="K2285" s="412"/>
      <c r="L2285" s="411"/>
      <c r="M2285" s="411"/>
      <c r="N2285" s="411"/>
      <c r="O2285" s="411"/>
    </row>
    <row r="2286" spans="1:15" ht="15">
      <c r="A2286" s="414"/>
      <c r="B2286" s="186"/>
      <c r="C2286" s="416"/>
      <c r="D2286" s="412"/>
      <c r="E2286" s="412"/>
      <c r="F2286" s="412"/>
      <c r="G2286" s="413"/>
      <c r="H2286" s="411"/>
      <c r="I2286" s="411"/>
      <c r="J2286" s="412"/>
      <c r="K2286" s="412"/>
      <c r="L2286" s="411"/>
      <c r="M2286" s="411"/>
      <c r="N2286" s="411"/>
      <c r="O2286" s="411"/>
    </row>
    <row r="2287" spans="1:15" ht="15">
      <c r="A2287" s="414"/>
      <c r="B2287" s="186"/>
      <c r="C2287" s="416"/>
      <c r="D2287" s="412"/>
      <c r="E2287" s="412"/>
      <c r="F2287" s="412"/>
      <c r="G2287" s="413"/>
      <c r="H2287" s="411"/>
      <c r="I2287" s="411"/>
      <c r="J2287" s="412"/>
      <c r="K2287" s="412"/>
      <c r="L2287" s="411"/>
      <c r="M2287" s="411"/>
      <c r="N2287" s="411"/>
      <c r="O2287" s="411"/>
    </row>
    <row r="2288" spans="1:15" ht="15">
      <c r="A2288" s="414"/>
      <c r="B2288" s="186"/>
      <c r="C2288" s="416"/>
      <c r="D2288" s="412"/>
      <c r="E2288" s="412"/>
      <c r="F2288" s="412"/>
      <c r="G2288" s="413"/>
      <c r="H2288" s="411"/>
      <c r="I2288" s="411"/>
      <c r="J2288" s="412"/>
      <c r="K2288" s="412"/>
      <c r="L2288" s="411"/>
      <c r="M2288" s="411"/>
      <c r="N2288" s="411"/>
      <c r="O2288" s="411"/>
    </row>
    <row r="2289" spans="1:15" ht="15">
      <c r="A2289" s="415"/>
      <c r="B2289" s="186"/>
      <c r="C2289" s="416"/>
      <c r="D2289" s="412"/>
      <c r="E2289" s="412"/>
      <c r="F2289" s="412"/>
      <c r="G2289" s="413"/>
      <c r="H2289" s="411"/>
      <c r="I2289" s="411"/>
      <c r="J2289" s="411"/>
      <c r="K2289" s="411"/>
      <c r="L2289" s="411"/>
      <c r="M2289" s="411"/>
      <c r="N2289" s="411"/>
      <c r="O2289" s="411"/>
    </row>
    <row r="2290" spans="1:15" ht="15">
      <c r="A2290" s="415"/>
      <c r="B2290" s="186"/>
      <c r="C2290" s="416"/>
      <c r="D2290" s="412"/>
      <c r="E2290" s="412"/>
      <c r="F2290" s="412"/>
      <c r="G2290" s="413"/>
      <c r="H2290" s="411"/>
      <c r="I2290" s="411"/>
      <c r="J2290" s="411"/>
      <c r="K2290" s="411"/>
      <c r="L2290" s="411"/>
      <c r="M2290" s="411"/>
      <c r="N2290" s="411"/>
      <c r="O2290" s="411"/>
    </row>
    <row r="2291" spans="1:15" ht="15">
      <c r="A2291" s="415"/>
      <c r="B2291" s="186"/>
      <c r="C2291" s="416"/>
      <c r="D2291" s="412"/>
      <c r="E2291" s="412"/>
      <c r="F2291" s="412"/>
      <c r="G2291" s="413"/>
      <c r="H2291" s="411"/>
      <c r="I2291" s="411"/>
      <c r="J2291" s="411"/>
      <c r="K2291" s="411"/>
      <c r="L2291" s="411"/>
      <c r="M2291" s="411"/>
      <c r="N2291" s="411"/>
      <c r="O2291" s="411"/>
    </row>
    <row r="2292" spans="1:15" ht="15">
      <c r="A2292" s="415"/>
      <c r="B2292" s="186"/>
      <c r="C2292" s="416"/>
      <c r="D2292" s="412"/>
      <c r="E2292" s="412"/>
      <c r="F2292" s="412"/>
      <c r="G2292" s="413"/>
      <c r="H2292" s="411"/>
      <c r="I2292" s="411"/>
      <c r="J2292" s="411"/>
      <c r="K2292" s="411"/>
      <c r="L2292" s="411"/>
      <c r="M2292" s="411"/>
      <c r="N2292" s="411"/>
      <c r="O2292" s="411"/>
    </row>
    <row r="2293" spans="1:15" ht="15">
      <c r="A2293" s="415"/>
      <c r="B2293" s="186"/>
      <c r="C2293" s="416"/>
      <c r="D2293" s="412"/>
      <c r="E2293" s="412"/>
      <c r="F2293" s="412"/>
      <c r="G2293" s="413"/>
      <c r="H2293" s="411"/>
      <c r="I2293" s="411"/>
      <c r="J2293" s="411"/>
      <c r="K2293" s="411"/>
      <c r="L2293" s="411"/>
      <c r="M2293" s="411"/>
      <c r="N2293" s="411"/>
      <c r="O2293" s="411"/>
    </row>
    <row r="2294" spans="1:15" ht="15">
      <c r="A2294" s="415"/>
      <c r="B2294" s="186"/>
      <c r="C2294" s="416"/>
      <c r="D2294" s="412"/>
      <c r="E2294" s="412"/>
      <c r="F2294" s="412"/>
      <c r="G2294" s="413"/>
      <c r="H2294" s="411"/>
      <c r="I2294" s="411"/>
      <c r="J2294" s="411"/>
      <c r="K2294" s="411"/>
      <c r="L2294" s="411"/>
      <c r="M2294" s="411"/>
      <c r="N2294" s="411"/>
      <c r="O2294" s="411"/>
    </row>
    <row r="2295" spans="1:15" ht="15">
      <c r="A2295" s="415"/>
      <c r="B2295" s="186"/>
      <c r="C2295" s="416"/>
      <c r="D2295" s="412"/>
      <c r="E2295" s="412"/>
      <c r="F2295" s="412"/>
      <c r="G2295" s="413"/>
      <c r="H2295" s="411"/>
      <c r="I2295" s="411"/>
      <c r="J2295" s="411"/>
      <c r="K2295" s="411"/>
      <c r="L2295" s="411"/>
      <c r="M2295" s="411"/>
      <c r="N2295" s="411"/>
      <c r="O2295" s="411"/>
    </row>
    <row r="2296" spans="1:15" ht="15">
      <c r="A2296" s="415"/>
      <c r="B2296" s="186"/>
      <c r="C2296" s="416"/>
      <c r="D2296" s="412"/>
      <c r="E2296" s="412"/>
      <c r="F2296" s="412"/>
      <c r="G2296" s="413"/>
      <c r="H2296" s="411"/>
      <c r="I2296" s="411"/>
      <c r="J2296" s="411"/>
      <c r="K2296" s="411"/>
      <c r="L2296" s="411"/>
      <c r="M2296" s="411"/>
      <c r="N2296" s="411"/>
      <c r="O2296" s="411"/>
    </row>
    <row r="2297" spans="1:15" ht="15">
      <c r="A2297" s="415"/>
      <c r="B2297" s="186"/>
      <c r="C2297" s="416"/>
      <c r="D2297" s="412"/>
      <c r="E2297" s="412"/>
      <c r="F2297" s="412"/>
      <c r="G2297" s="413"/>
      <c r="H2297" s="411"/>
      <c r="I2297" s="411"/>
      <c r="J2297" s="411"/>
      <c r="K2297" s="411"/>
      <c r="L2297" s="411"/>
      <c r="M2297" s="411"/>
      <c r="N2297" s="411"/>
      <c r="O2297" s="411"/>
    </row>
    <row r="2298" spans="1:15" ht="15">
      <c r="A2298" s="415"/>
      <c r="B2298" s="186"/>
      <c r="C2298" s="416"/>
      <c r="D2298" s="412"/>
      <c r="E2298" s="412"/>
      <c r="F2298" s="412"/>
      <c r="G2298" s="413"/>
      <c r="H2298" s="411"/>
      <c r="I2298" s="411"/>
      <c r="J2298" s="411"/>
      <c r="K2298" s="411"/>
      <c r="L2298" s="411"/>
      <c r="M2298" s="411"/>
      <c r="N2298" s="411"/>
      <c r="O2298" s="411"/>
    </row>
    <row r="2299" spans="1:15" ht="15">
      <c r="A2299" s="415"/>
      <c r="B2299" s="186"/>
      <c r="C2299" s="416"/>
      <c r="D2299" s="412"/>
      <c r="E2299" s="412"/>
      <c r="F2299" s="412"/>
      <c r="G2299" s="413"/>
      <c r="H2299" s="411"/>
      <c r="I2299" s="411"/>
      <c r="J2299" s="411"/>
      <c r="K2299" s="411"/>
      <c r="L2299" s="411"/>
      <c r="M2299" s="411"/>
      <c r="N2299" s="411"/>
      <c r="O2299" s="411"/>
    </row>
    <row r="2300" spans="1:15" ht="15">
      <c r="A2300" s="415"/>
      <c r="B2300" s="186"/>
      <c r="C2300" s="416"/>
      <c r="D2300" s="412"/>
      <c r="E2300" s="412"/>
      <c r="F2300" s="412"/>
      <c r="G2300" s="413"/>
      <c r="H2300" s="411"/>
      <c r="I2300" s="411"/>
      <c r="J2300" s="411"/>
      <c r="K2300" s="411"/>
      <c r="L2300" s="411"/>
      <c r="M2300" s="411"/>
      <c r="N2300" s="411"/>
      <c r="O2300" s="411"/>
    </row>
    <row r="2301" spans="1:15" ht="15">
      <c r="A2301" s="414"/>
      <c r="B2301" s="186"/>
      <c r="C2301" s="416"/>
      <c r="D2301" s="412"/>
      <c r="E2301" s="412"/>
      <c r="F2301" s="412"/>
      <c r="G2301" s="413"/>
      <c r="H2301" s="411"/>
      <c r="I2301" s="411"/>
      <c r="J2301" s="411"/>
      <c r="K2301" s="411"/>
      <c r="L2301" s="411"/>
      <c r="M2301" s="411"/>
      <c r="N2301" s="411"/>
      <c r="O2301" s="411"/>
    </row>
    <row r="2302" spans="1:15" ht="15">
      <c r="A2302" s="414"/>
      <c r="B2302" s="186"/>
      <c r="C2302" s="416"/>
      <c r="D2302" s="412"/>
      <c r="E2302" s="412"/>
      <c r="F2302" s="412"/>
      <c r="G2302" s="413"/>
      <c r="H2302" s="411"/>
      <c r="I2302" s="411"/>
      <c r="J2302" s="411"/>
      <c r="K2302" s="411"/>
      <c r="L2302" s="411"/>
      <c r="M2302" s="411"/>
      <c r="N2302" s="411"/>
      <c r="O2302" s="411"/>
    </row>
    <row r="2303" spans="1:15" ht="15">
      <c r="A2303" s="414"/>
      <c r="B2303" s="186"/>
      <c r="C2303" s="416"/>
      <c r="D2303" s="412"/>
      <c r="E2303" s="412"/>
      <c r="F2303" s="412"/>
      <c r="G2303" s="413"/>
      <c r="H2303" s="411"/>
      <c r="I2303" s="411"/>
      <c r="J2303" s="411"/>
      <c r="K2303" s="411"/>
      <c r="L2303" s="411"/>
      <c r="M2303" s="411"/>
      <c r="N2303" s="411"/>
      <c r="O2303" s="411"/>
    </row>
    <row r="2304" spans="1:15" ht="15">
      <c r="A2304" s="414"/>
      <c r="B2304" s="186"/>
      <c r="C2304" s="416"/>
      <c r="D2304" s="412"/>
      <c r="E2304" s="412"/>
      <c r="F2304" s="412"/>
      <c r="G2304" s="413"/>
      <c r="H2304" s="411"/>
      <c r="I2304" s="411"/>
      <c r="J2304" s="411"/>
      <c r="K2304" s="411"/>
      <c r="L2304" s="411"/>
      <c r="M2304" s="411"/>
      <c r="N2304" s="411"/>
      <c r="O2304" s="411"/>
    </row>
    <row r="2305" spans="1:15" ht="15">
      <c r="A2305" s="414"/>
      <c r="B2305" s="186"/>
      <c r="C2305" s="416"/>
      <c r="D2305" s="412"/>
      <c r="E2305" s="412"/>
      <c r="F2305" s="412"/>
      <c r="G2305" s="413"/>
      <c r="H2305" s="411"/>
      <c r="I2305" s="411"/>
      <c r="J2305" s="411"/>
      <c r="K2305" s="411"/>
      <c r="L2305" s="411"/>
      <c r="M2305" s="411"/>
      <c r="N2305" s="411"/>
      <c r="O2305" s="411"/>
    </row>
    <row r="2306" spans="1:15" ht="15">
      <c r="A2306" s="414"/>
      <c r="B2306" s="186"/>
      <c r="C2306" s="416"/>
      <c r="D2306" s="412"/>
      <c r="E2306" s="412"/>
      <c r="F2306" s="412"/>
      <c r="G2306" s="413"/>
      <c r="H2306" s="411"/>
      <c r="I2306" s="411"/>
      <c r="J2306" s="411"/>
      <c r="K2306" s="411"/>
      <c r="L2306" s="411"/>
      <c r="M2306" s="411"/>
      <c r="N2306" s="411"/>
      <c r="O2306" s="411"/>
    </row>
    <row r="2307" spans="1:15" ht="15">
      <c r="A2307" s="415"/>
      <c r="B2307" s="186"/>
      <c r="C2307" s="416"/>
      <c r="D2307" s="412"/>
      <c r="E2307" s="412"/>
      <c r="F2307" s="412"/>
      <c r="G2307" s="413"/>
      <c r="H2307" s="411"/>
      <c r="I2307" s="411"/>
      <c r="J2307" s="411"/>
      <c r="K2307" s="411"/>
      <c r="L2307" s="411"/>
      <c r="M2307" s="411"/>
      <c r="N2307" s="411"/>
      <c r="O2307" s="411"/>
    </row>
    <row r="2308" spans="1:15" ht="15">
      <c r="A2308" s="415"/>
      <c r="B2308" s="186"/>
      <c r="C2308" s="416"/>
      <c r="D2308" s="412"/>
      <c r="E2308" s="412"/>
      <c r="F2308" s="412"/>
      <c r="G2308" s="413"/>
      <c r="H2308" s="411"/>
      <c r="I2308" s="411"/>
      <c r="J2308" s="411"/>
      <c r="K2308" s="411"/>
      <c r="L2308" s="411"/>
      <c r="M2308" s="411"/>
      <c r="N2308" s="411"/>
      <c r="O2308" s="411"/>
    </row>
    <row r="2309" spans="1:15" ht="15">
      <c r="A2309" s="415"/>
      <c r="B2309" s="186"/>
      <c r="C2309" s="416"/>
      <c r="D2309" s="412"/>
      <c r="E2309" s="412"/>
      <c r="F2309" s="412"/>
      <c r="G2309" s="413"/>
      <c r="H2309" s="411"/>
      <c r="I2309" s="411"/>
      <c r="J2309" s="411"/>
      <c r="K2309" s="411"/>
      <c r="L2309" s="411"/>
      <c r="M2309" s="411"/>
      <c r="N2309" s="411"/>
      <c r="O2309" s="411"/>
    </row>
    <row r="2310" spans="1:15" ht="15">
      <c r="A2310" s="415"/>
      <c r="B2310" s="186"/>
      <c r="C2310" s="416"/>
      <c r="D2310" s="412"/>
      <c r="E2310" s="412"/>
      <c r="F2310" s="412"/>
      <c r="G2310" s="413"/>
      <c r="H2310" s="411"/>
      <c r="I2310" s="411"/>
      <c r="J2310" s="411"/>
      <c r="K2310" s="411"/>
      <c r="L2310" s="411"/>
      <c r="M2310" s="411"/>
      <c r="N2310" s="411"/>
      <c r="O2310" s="411"/>
    </row>
    <row r="2311" spans="1:15" ht="15">
      <c r="A2311" s="414"/>
      <c r="B2311" s="186"/>
      <c r="C2311" s="417"/>
      <c r="D2311" s="412"/>
      <c r="E2311" s="412"/>
      <c r="F2311" s="412"/>
      <c r="G2311" s="413"/>
      <c r="H2311" s="411"/>
      <c r="I2311" s="411"/>
      <c r="J2311" s="411"/>
      <c r="K2311" s="411"/>
      <c r="L2311" s="411"/>
      <c r="M2311" s="411"/>
      <c r="N2311" s="411"/>
      <c r="O2311" s="411"/>
    </row>
    <row r="2312" spans="1:15" ht="15">
      <c r="A2312" s="414"/>
      <c r="B2312" s="186"/>
      <c r="C2312" s="417"/>
      <c r="D2312" s="412"/>
      <c r="E2312" s="412"/>
      <c r="F2312" s="412"/>
      <c r="G2312" s="413"/>
      <c r="H2312" s="411"/>
      <c r="I2312" s="411"/>
      <c r="J2312" s="411"/>
      <c r="K2312" s="411"/>
      <c r="L2312" s="411"/>
      <c r="M2312" s="411"/>
      <c r="N2312" s="411"/>
      <c r="O2312" s="411"/>
    </row>
    <row r="2313" spans="1:15" ht="15">
      <c r="A2313" s="414"/>
      <c r="B2313" s="186"/>
      <c r="C2313" s="417"/>
      <c r="D2313" s="412"/>
      <c r="E2313" s="412"/>
      <c r="F2313" s="412"/>
      <c r="G2313" s="413"/>
      <c r="H2313" s="411"/>
      <c r="I2313" s="411"/>
      <c r="J2313" s="411"/>
      <c r="K2313" s="411"/>
      <c r="L2313" s="411"/>
      <c r="M2313" s="411"/>
      <c r="N2313" s="411"/>
      <c r="O2313" s="411"/>
    </row>
    <row r="2314" spans="1:15" ht="15">
      <c r="A2314" s="414"/>
      <c r="B2314" s="186"/>
      <c r="C2314" s="416"/>
      <c r="D2314" s="412"/>
      <c r="E2314" s="412"/>
      <c r="F2314" s="412"/>
      <c r="G2314" s="413"/>
      <c r="H2314" s="411"/>
      <c r="I2314" s="411"/>
      <c r="J2314" s="411"/>
      <c r="K2314" s="411"/>
      <c r="L2314" s="411"/>
      <c r="M2314" s="411"/>
      <c r="N2314" s="411"/>
      <c r="O2314" s="411"/>
    </row>
    <row r="2315" spans="1:15" ht="15">
      <c r="A2315" s="414"/>
      <c r="B2315" s="186"/>
      <c r="C2315" s="416"/>
      <c r="D2315" s="412"/>
      <c r="E2315" s="412"/>
      <c r="F2315" s="412"/>
      <c r="G2315" s="413"/>
      <c r="H2315" s="411"/>
      <c r="I2315" s="411"/>
      <c r="J2315" s="411"/>
      <c r="K2315" s="411"/>
      <c r="L2315" s="411"/>
      <c r="M2315" s="411"/>
      <c r="N2315" s="411"/>
      <c r="O2315" s="411"/>
    </row>
    <row r="2316" spans="1:15" ht="15">
      <c r="A2316" s="414"/>
      <c r="B2316" s="186"/>
      <c r="C2316" s="416"/>
      <c r="D2316" s="412"/>
      <c r="E2316" s="412"/>
      <c r="F2316" s="412"/>
      <c r="G2316" s="413"/>
      <c r="H2316" s="411"/>
      <c r="I2316" s="411"/>
      <c r="J2316" s="411"/>
      <c r="K2316" s="411"/>
      <c r="L2316" s="411"/>
      <c r="M2316" s="411"/>
      <c r="N2316" s="411"/>
      <c r="O2316" s="411"/>
    </row>
    <row r="2317" spans="1:15" ht="15">
      <c r="A2317" s="414"/>
      <c r="B2317" s="186"/>
      <c r="C2317" s="416"/>
      <c r="D2317" s="412"/>
      <c r="E2317" s="412"/>
      <c r="F2317" s="412"/>
      <c r="G2317" s="413"/>
      <c r="H2317" s="411"/>
      <c r="I2317" s="411"/>
      <c r="J2317" s="411"/>
      <c r="K2317" s="411"/>
      <c r="L2317" s="411"/>
      <c r="M2317" s="411"/>
      <c r="N2317" s="411"/>
      <c r="O2317" s="411"/>
    </row>
    <row r="2318" spans="1:15" ht="15">
      <c r="A2318" s="414"/>
      <c r="B2318" s="186"/>
      <c r="C2318" s="416"/>
      <c r="D2318" s="412"/>
      <c r="E2318" s="412"/>
      <c r="F2318" s="412"/>
      <c r="G2318" s="413"/>
      <c r="H2318" s="411"/>
      <c r="I2318" s="411"/>
      <c r="J2318" s="411"/>
      <c r="K2318" s="411"/>
      <c r="L2318" s="411"/>
      <c r="M2318" s="411"/>
      <c r="N2318" s="411"/>
      <c r="O2318" s="411"/>
    </row>
    <row r="2319" spans="1:15" ht="15">
      <c r="A2319" s="414"/>
      <c r="B2319" s="186"/>
      <c r="C2319" s="416"/>
      <c r="D2319" s="412"/>
      <c r="E2319" s="412"/>
      <c r="F2319" s="412"/>
      <c r="G2319" s="413"/>
      <c r="H2319" s="411"/>
      <c r="I2319" s="411"/>
      <c r="J2319" s="411"/>
      <c r="K2319" s="411"/>
      <c r="L2319" s="411"/>
      <c r="M2319" s="411"/>
      <c r="N2319" s="411"/>
      <c r="O2319" s="411"/>
    </row>
    <row r="2320" spans="1:15" ht="15">
      <c r="A2320" s="414"/>
      <c r="B2320" s="186"/>
      <c r="C2320" s="416"/>
      <c r="D2320" s="412"/>
      <c r="E2320" s="412"/>
      <c r="F2320" s="412"/>
      <c r="G2320" s="413"/>
      <c r="H2320" s="411"/>
      <c r="I2320" s="411"/>
      <c r="J2320" s="411"/>
      <c r="K2320" s="411"/>
      <c r="L2320" s="411"/>
      <c r="M2320" s="411"/>
      <c r="N2320" s="411"/>
      <c r="O2320" s="411"/>
    </row>
    <row r="2321" spans="1:15" ht="15">
      <c r="A2321" s="414"/>
      <c r="B2321" s="186"/>
      <c r="C2321" s="416"/>
      <c r="D2321" s="412"/>
      <c r="E2321" s="412"/>
      <c r="F2321" s="412"/>
      <c r="G2321" s="413"/>
      <c r="H2321" s="411"/>
      <c r="I2321" s="411"/>
      <c r="J2321" s="411"/>
      <c r="K2321" s="411"/>
      <c r="L2321" s="411"/>
      <c r="M2321" s="411"/>
      <c r="N2321" s="411"/>
      <c r="O2321" s="411"/>
    </row>
    <row r="2322" spans="1:15" ht="15">
      <c r="A2322" s="414"/>
      <c r="B2322" s="186"/>
      <c r="C2322" s="416"/>
      <c r="D2322" s="412"/>
      <c r="E2322" s="412"/>
      <c r="F2322" s="412"/>
      <c r="G2322" s="413"/>
      <c r="H2322" s="411"/>
      <c r="I2322" s="411"/>
      <c r="J2322" s="411"/>
      <c r="K2322" s="411"/>
      <c r="L2322" s="411"/>
      <c r="M2322" s="411"/>
      <c r="N2322" s="411"/>
      <c r="O2322" s="411"/>
    </row>
    <row r="2323" spans="1:15" ht="15">
      <c r="A2323" s="414"/>
      <c r="B2323" s="186"/>
      <c r="C2323" s="416"/>
      <c r="D2323" s="412"/>
      <c r="E2323" s="412"/>
      <c r="F2323" s="412"/>
      <c r="G2323" s="413"/>
      <c r="H2323" s="411"/>
      <c r="I2323" s="411"/>
      <c r="J2323" s="411"/>
      <c r="K2323" s="411"/>
      <c r="L2323" s="411"/>
      <c r="M2323" s="411"/>
      <c r="N2323" s="411"/>
      <c r="O2323" s="411"/>
    </row>
    <row r="2324" spans="1:15" ht="15">
      <c r="A2324" s="414"/>
      <c r="B2324" s="186"/>
      <c r="C2324" s="416"/>
      <c r="D2324" s="412"/>
      <c r="E2324" s="412"/>
      <c r="F2324" s="412"/>
      <c r="G2324" s="413"/>
      <c r="H2324" s="411"/>
      <c r="I2324" s="411"/>
      <c r="J2324" s="411"/>
      <c r="K2324" s="411"/>
      <c r="L2324" s="411"/>
      <c r="M2324" s="411"/>
      <c r="N2324" s="411"/>
      <c r="O2324" s="411"/>
    </row>
    <row r="2325" spans="1:15" ht="15">
      <c r="A2325" s="414"/>
      <c r="B2325" s="186"/>
      <c r="C2325" s="416"/>
      <c r="D2325" s="412"/>
      <c r="E2325" s="412"/>
      <c r="F2325" s="412"/>
      <c r="G2325" s="413"/>
      <c r="H2325" s="411"/>
      <c r="I2325" s="411"/>
      <c r="J2325" s="411"/>
      <c r="K2325" s="411"/>
      <c r="L2325" s="411"/>
      <c r="M2325" s="411"/>
      <c r="N2325" s="411"/>
      <c r="O2325" s="411"/>
    </row>
    <row r="2326" spans="1:15" ht="15">
      <c r="A2326" s="414"/>
      <c r="B2326" s="186"/>
      <c r="C2326" s="416"/>
      <c r="D2326" s="412"/>
      <c r="E2326" s="412"/>
      <c r="F2326" s="412"/>
      <c r="G2326" s="413"/>
      <c r="H2326" s="411"/>
      <c r="I2326" s="411"/>
      <c r="J2326" s="411"/>
      <c r="K2326" s="411"/>
      <c r="L2326" s="411"/>
      <c r="M2326" s="411"/>
      <c r="N2326" s="411"/>
      <c r="O2326" s="411"/>
    </row>
    <row r="2327" spans="1:15" ht="15">
      <c r="A2327" s="414"/>
      <c r="B2327" s="186"/>
      <c r="C2327" s="416"/>
      <c r="D2327" s="412"/>
      <c r="E2327" s="412"/>
      <c r="F2327" s="412"/>
      <c r="G2327" s="413"/>
      <c r="H2327" s="411"/>
      <c r="I2327" s="411"/>
      <c r="J2327" s="411"/>
      <c r="K2327" s="411"/>
      <c r="L2327" s="411"/>
      <c r="M2327" s="411"/>
      <c r="N2327" s="411"/>
      <c r="O2327" s="411"/>
    </row>
    <row r="2328" spans="1:15" ht="15">
      <c r="A2328" s="414"/>
      <c r="B2328" s="186"/>
      <c r="C2328" s="416"/>
      <c r="D2328" s="412"/>
      <c r="E2328" s="412"/>
      <c r="F2328" s="412"/>
      <c r="G2328" s="413"/>
      <c r="H2328" s="411"/>
      <c r="I2328" s="411"/>
      <c r="J2328" s="411"/>
      <c r="K2328" s="411"/>
      <c r="L2328" s="411"/>
      <c r="M2328" s="411"/>
      <c r="N2328" s="411"/>
      <c r="O2328" s="411"/>
    </row>
    <row r="2329" spans="1:15" ht="15">
      <c r="A2329" s="414"/>
      <c r="B2329" s="186"/>
      <c r="C2329" s="416"/>
      <c r="D2329" s="412"/>
      <c r="E2329" s="412"/>
      <c r="F2329" s="412"/>
      <c r="G2329" s="413"/>
      <c r="H2329" s="411"/>
      <c r="I2329" s="411"/>
      <c r="J2329" s="411"/>
      <c r="K2329" s="411"/>
      <c r="L2329" s="411"/>
      <c r="M2329" s="411"/>
      <c r="N2329" s="411"/>
      <c r="O2329" s="411"/>
    </row>
    <row r="2330" spans="1:15" ht="15">
      <c r="A2330" s="414"/>
      <c r="B2330" s="186"/>
      <c r="C2330" s="416"/>
      <c r="D2330" s="412"/>
      <c r="E2330" s="412"/>
      <c r="F2330" s="412"/>
      <c r="G2330" s="413"/>
      <c r="H2330" s="411"/>
      <c r="I2330" s="411"/>
      <c r="J2330" s="411"/>
      <c r="K2330" s="411"/>
      <c r="L2330" s="411"/>
      <c r="M2330" s="411"/>
      <c r="N2330" s="411"/>
      <c r="O2330" s="411"/>
    </row>
    <row r="2331" spans="1:15" ht="15">
      <c r="A2331" s="415"/>
      <c r="B2331" s="186"/>
      <c r="C2331" s="416"/>
      <c r="D2331" s="412"/>
      <c r="E2331" s="412"/>
      <c r="F2331" s="412"/>
      <c r="G2331" s="413"/>
      <c r="H2331" s="411"/>
      <c r="I2331" s="411"/>
      <c r="J2331" s="411"/>
      <c r="K2331" s="411"/>
      <c r="L2331" s="411"/>
      <c r="M2331" s="411"/>
      <c r="N2331" s="411"/>
      <c r="O2331" s="411"/>
    </row>
    <row r="2332" spans="1:15" ht="15">
      <c r="A2332" s="415"/>
      <c r="B2332" s="186"/>
      <c r="C2332" s="416"/>
      <c r="D2332" s="412"/>
      <c r="E2332" s="412"/>
      <c r="F2332" s="412"/>
      <c r="G2332" s="413"/>
      <c r="H2332" s="411"/>
      <c r="I2332" s="411"/>
      <c r="J2332" s="411"/>
      <c r="K2332" s="411"/>
      <c r="L2332" s="411"/>
      <c r="M2332" s="411"/>
      <c r="N2332" s="411"/>
      <c r="O2332" s="411"/>
    </row>
    <row r="2333" spans="1:15" ht="15">
      <c r="A2333" s="415"/>
      <c r="B2333" s="186"/>
      <c r="C2333" s="416"/>
      <c r="D2333" s="412"/>
      <c r="E2333" s="412"/>
      <c r="F2333" s="412"/>
      <c r="G2333" s="413"/>
      <c r="H2333" s="411"/>
      <c r="I2333" s="411"/>
      <c r="J2333" s="411"/>
      <c r="K2333" s="411"/>
      <c r="L2333" s="411"/>
      <c r="M2333" s="411"/>
      <c r="N2333" s="411"/>
      <c r="O2333" s="411"/>
    </row>
    <row r="2334" spans="1:15" ht="15">
      <c r="A2334" s="415"/>
      <c r="B2334" s="186"/>
      <c r="C2334" s="416"/>
      <c r="D2334" s="412"/>
      <c r="E2334" s="412"/>
      <c r="F2334" s="412"/>
      <c r="G2334" s="413"/>
      <c r="H2334" s="411"/>
      <c r="I2334" s="411"/>
      <c r="J2334" s="411"/>
      <c r="K2334" s="411"/>
      <c r="L2334" s="411"/>
      <c r="M2334" s="411"/>
      <c r="N2334" s="411"/>
      <c r="O2334" s="411"/>
    </row>
    <row r="2335" spans="1:15" ht="15">
      <c r="A2335" s="282"/>
      <c r="B2335" s="186"/>
      <c r="C2335" s="45"/>
      <c r="D2335" s="177"/>
      <c r="E2335" s="177"/>
      <c r="F2335" s="177"/>
      <c r="G2335" s="46"/>
      <c r="H2335" s="47"/>
      <c r="I2335" s="47"/>
      <c r="J2335" s="47"/>
      <c r="K2335" s="47"/>
      <c r="L2335" s="47"/>
      <c r="M2335" s="47"/>
      <c r="N2335" s="47"/>
      <c r="O2335" s="47"/>
    </row>
    <row r="2336" spans="1:15" ht="15">
      <c r="A2336" s="415"/>
      <c r="B2336" s="186"/>
      <c r="C2336" s="416"/>
      <c r="D2336" s="412"/>
      <c r="E2336" s="412"/>
      <c r="F2336" s="412"/>
      <c r="G2336" s="413"/>
      <c r="H2336" s="411"/>
      <c r="I2336" s="411"/>
      <c r="J2336" s="411"/>
      <c r="K2336" s="411"/>
      <c r="L2336" s="411"/>
      <c r="M2336" s="411"/>
      <c r="N2336" s="411"/>
      <c r="O2336" s="411"/>
    </row>
    <row r="2337" spans="1:15" ht="15">
      <c r="A2337" s="415"/>
      <c r="B2337" s="186"/>
      <c r="C2337" s="416"/>
      <c r="D2337" s="412"/>
      <c r="E2337" s="412"/>
      <c r="F2337" s="412"/>
      <c r="G2337" s="413"/>
      <c r="H2337" s="411"/>
      <c r="I2337" s="411"/>
      <c r="J2337" s="411"/>
      <c r="K2337" s="411"/>
      <c r="L2337" s="411"/>
      <c r="M2337" s="411"/>
      <c r="N2337" s="411"/>
      <c r="O2337" s="411"/>
    </row>
    <row r="2338" spans="1:15" ht="15">
      <c r="A2338" s="415"/>
      <c r="B2338" s="186"/>
      <c r="C2338" s="416"/>
      <c r="D2338" s="412"/>
      <c r="E2338" s="412"/>
      <c r="F2338" s="412"/>
      <c r="G2338" s="413"/>
      <c r="H2338" s="411"/>
      <c r="I2338" s="411"/>
      <c r="J2338" s="411"/>
      <c r="K2338" s="411"/>
      <c r="L2338" s="411"/>
      <c r="M2338" s="411"/>
      <c r="N2338" s="411"/>
      <c r="O2338" s="411"/>
    </row>
    <row r="2339" spans="1:15" ht="15">
      <c r="A2339" s="415"/>
      <c r="B2339" s="186"/>
      <c r="C2339" s="416"/>
      <c r="D2339" s="412"/>
      <c r="E2339" s="412"/>
      <c r="F2339" s="412"/>
      <c r="G2339" s="413"/>
      <c r="H2339" s="411"/>
      <c r="I2339" s="411"/>
      <c r="J2339" s="411"/>
      <c r="K2339" s="411"/>
      <c r="L2339" s="411"/>
      <c r="M2339" s="411"/>
      <c r="N2339" s="411"/>
      <c r="O2339" s="411"/>
    </row>
    <row r="2340" spans="1:15" ht="15">
      <c r="A2340" s="415"/>
      <c r="B2340" s="186"/>
      <c r="C2340" s="416"/>
      <c r="D2340" s="412"/>
      <c r="E2340" s="412"/>
      <c r="F2340" s="412"/>
      <c r="G2340" s="413"/>
      <c r="H2340" s="411"/>
      <c r="I2340" s="411"/>
      <c r="J2340" s="411"/>
      <c r="K2340" s="411"/>
      <c r="L2340" s="411"/>
      <c r="M2340" s="411"/>
      <c r="N2340" s="411"/>
      <c r="O2340" s="411"/>
    </row>
    <row r="2341" spans="1:15" ht="15">
      <c r="A2341" s="415"/>
      <c r="B2341" s="186"/>
      <c r="C2341" s="416"/>
      <c r="D2341" s="412"/>
      <c r="E2341" s="412"/>
      <c r="F2341" s="412"/>
      <c r="G2341" s="413"/>
      <c r="H2341" s="411"/>
      <c r="I2341" s="411"/>
      <c r="J2341" s="411"/>
      <c r="K2341" s="411"/>
      <c r="L2341" s="411"/>
      <c r="M2341" s="411"/>
      <c r="N2341" s="411"/>
      <c r="O2341" s="411"/>
    </row>
    <row r="2342" spans="1:15" ht="15">
      <c r="A2342" s="415"/>
      <c r="B2342" s="186"/>
      <c r="C2342" s="416"/>
      <c r="D2342" s="412"/>
      <c r="E2342" s="412"/>
      <c r="F2342" s="412"/>
      <c r="G2342" s="413"/>
      <c r="H2342" s="411"/>
      <c r="I2342" s="411"/>
      <c r="J2342" s="411"/>
      <c r="K2342" s="411"/>
      <c r="L2342" s="411"/>
      <c r="M2342" s="411"/>
      <c r="N2342" s="411"/>
      <c r="O2342" s="411"/>
    </row>
    <row r="2343" spans="1:15" ht="15">
      <c r="A2343" s="415"/>
      <c r="B2343" s="186"/>
      <c r="C2343" s="416"/>
      <c r="D2343" s="412"/>
      <c r="E2343" s="412"/>
      <c r="F2343" s="412"/>
      <c r="G2343" s="413"/>
      <c r="H2343" s="411"/>
      <c r="I2343" s="411"/>
      <c r="J2343" s="411"/>
      <c r="K2343" s="411"/>
      <c r="L2343" s="411"/>
      <c r="M2343" s="411"/>
      <c r="N2343" s="411"/>
      <c r="O2343" s="411"/>
    </row>
    <row r="2344" spans="1:15" ht="15">
      <c r="A2344" s="282"/>
      <c r="B2344" s="186"/>
      <c r="C2344" s="45"/>
      <c r="D2344" s="177"/>
      <c r="E2344" s="177"/>
      <c r="F2344" s="177"/>
      <c r="G2344" s="46"/>
      <c r="H2344" s="47"/>
      <c r="I2344" s="47"/>
      <c r="J2344" s="47"/>
      <c r="K2344" s="47"/>
      <c r="L2344" s="47"/>
      <c r="M2344" s="47"/>
      <c r="N2344" s="47"/>
      <c r="O2344" s="47"/>
    </row>
    <row r="2345" spans="1:15" ht="15">
      <c r="A2345" s="414"/>
      <c r="B2345" s="186"/>
      <c r="C2345" s="416"/>
      <c r="D2345" s="412"/>
      <c r="E2345" s="412"/>
      <c r="F2345" s="412"/>
      <c r="G2345" s="413"/>
      <c r="H2345" s="411"/>
      <c r="I2345" s="411"/>
      <c r="J2345" s="412"/>
      <c r="K2345" s="411"/>
      <c r="L2345" s="411"/>
      <c r="M2345" s="411"/>
      <c r="N2345" s="411"/>
      <c r="O2345" s="411"/>
    </row>
    <row r="2346" spans="1:15" ht="15">
      <c r="A2346" s="414"/>
      <c r="B2346" s="186"/>
      <c r="C2346" s="416"/>
      <c r="D2346" s="412"/>
      <c r="E2346" s="412"/>
      <c r="F2346" s="412"/>
      <c r="G2346" s="413"/>
      <c r="H2346" s="411"/>
      <c r="I2346" s="411"/>
      <c r="J2346" s="412"/>
      <c r="K2346" s="411"/>
      <c r="L2346" s="411"/>
      <c r="M2346" s="411"/>
      <c r="N2346" s="411"/>
      <c r="O2346" s="411"/>
    </row>
    <row r="2347" spans="1:15" ht="15">
      <c r="A2347" s="414"/>
      <c r="B2347" s="186"/>
      <c r="C2347" s="416"/>
      <c r="D2347" s="412"/>
      <c r="E2347" s="412"/>
      <c r="F2347" s="412"/>
      <c r="G2347" s="413"/>
      <c r="H2347" s="411"/>
      <c r="I2347" s="411"/>
      <c r="J2347" s="412"/>
      <c r="K2347" s="411"/>
      <c r="L2347" s="411"/>
      <c r="M2347" s="411"/>
      <c r="N2347" s="411"/>
      <c r="O2347" s="411"/>
    </row>
    <row r="2348" spans="1:15" ht="15">
      <c r="A2348" s="414"/>
      <c r="B2348" s="186"/>
      <c r="C2348" s="416"/>
      <c r="D2348" s="412"/>
      <c r="E2348" s="412"/>
      <c r="F2348" s="412"/>
      <c r="G2348" s="413"/>
      <c r="H2348" s="411"/>
      <c r="I2348" s="411"/>
      <c r="J2348" s="411"/>
      <c r="K2348" s="411"/>
      <c r="L2348" s="411"/>
      <c r="M2348" s="411"/>
      <c r="N2348" s="411"/>
      <c r="O2348" s="411"/>
    </row>
    <row r="2349" spans="1:15" ht="15">
      <c r="A2349" s="414"/>
      <c r="B2349" s="186"/>
      <c r="C2349" s="416"/>
      <c r="D2349" s="412"/>
      <c r="E2349" s="412"/>
      <c r="F2349" s="412"/>
      <c r="G2349" s="413"/>
      <c r="H2349" s="411"/>
      <c r="I2349" s="411"/>
      <c r="J2349" s="411"/>
      <c r="K2349" s="411"/>
      <c r="L2349" s="411"/>
      <c r="M2349" s="411"/>
      <c r="N2349" s="411"/>
      <c r="O2349" s="411"/>
    </row>
    <row r="2350" spans="1:15" ht="15">
      <c r="A2350" s="414"/>
      <c r="B2350" s="186"/>
      <c r="C2350" s="416"/>
      <c r="D2350" s="412"/>
      <c r="E2350" s="412"/>
      <c r="F2350" s="412"/>
      <c r="G2350" s="413"/>
      <c r="H2350" s="411"/>
      <c r="I2350" s="411"/>
      <c r="J2350" s="411"/>
      <c r="K2350" s="411"/>
      <c r="L2350" s="411"/>
      <c r="M2350" s="411"/>
      <c r="N2350" s="411"/>
      <c r="O2350" s="411"/>
    </row>
    <row r="2351" spans="1:15" ht="15">
      <c r="A2351" s="414"/>
      <c r="B2351" s="186"/>
      <c r="C2351" s="416"/>
      <c r="D2351" s="412"/>
      <c r="E2351" s="412"/>
      <c r="F2351" s="412"/>
      <c r="G2351" s="413"/>
      <c r="H2351" s="411"/>
      <c r="I2351" s="411"/>
      <c r="J2351" s="411"/>
      <c r="K2351" s="411"/>
      <c r="L2351" s="411"/>
      <c r="M2351" s="411"/>
      <c r="N2351" s="411"/>
      <c r="O2351" s="411"/>
    </row>
    <row r="2352" spans="1:15" ht="15">
      <c r="A2352" s="414"/>
      <c r="B2352" s="186"/>
      <c r="C2352" s="416"/>
      <c r="D2352" s="412"/>
      <c r="E2352" s="412"/>
      <c r="F2352" s="412"/>
      <c r="G2352" s="413"/>
      <c r="H2352" s="411"/>
      <c r="I2352" s="411"/>
      <c r="J2352" s="411"/>
      <c r="K2352" s="411"/>
      <c r="L2352" s="411"/>
      <c r="M2352" s="411"/>
      <c r="N2352" s="411"/>
      <c r="O2352" s="411"/>
    </row>
    <row r="2353" spans="1:15" ht="15">
      <c r="A2353" s="415"/>
      <c r="B2353" s="186"/>
      <c r="C2353" s="416"/>
      <c r="D2353" s="412"/>
      <c r="E2353" s="412"/>
      <c r="F2353" s="412"/>
      <c r="G2353" s="413"/>
      <c r="H2353" s="411"/>
      <c r="I2353" s="411"/>
      <c r="J2353" s="411"/>
      <c r="K2353" s="411"/>
      <c r="L2353" s="411"/>
      <c r="M2353" s="411"/>
      <c r="N2353" s="411"/>
      <c r="O2353" s="411"/>
    </row>
    <row r="2354" spans="1:15" ht="15">
      <c r="A2354" s="415"/>
      <c r="B2354" s="186"/>
      <c r="C2354" s="416"/>
      <c r="D2354" s="412"/>
      <c r="E2354" s="412"/>
      <c r="F2354" s="412"/>
      <c r="G2354" s="413"/>
      <c r="H2354" s="411"/>
      <c r="I2354" s="411"/>
      <c r="J2354" s="411"/>
      <c r="K2354" s="411"/>
      <c r="L2354" s="411"/>
      <c r="M2354" s="411"/>
      <c r="N2354" s="411"/>
      <c r="O2354" s="411"/>
    </row>
    <row r="2355" spans="1:15" ht="15">
      <c r="A2355" s="415"/>
      <c r="B2355" s="186"/>
      <c r="C2355" s="416"/>
      <c r="D2355" s="412"/>
      <c r="E2355" s="412"/>
      <c r="F2355" s="412"/>
      <c r="G2355" s="413"/>
      <c r="H2355" s="411"/>
      <c r="I2355" s="411"/>
      <c r="J2355" s="411"/>
      <c r="K2355" s="411"/>
      <c r="L2355" s="411"/>
      <c r="M2355" s="411"/>
      <c r="N2355" s="411"/>
      <c r="O2355" s="411"/>
    </row>
    <row r="2356" spans="1:15" ht="15">
      <c r="A2356" s="415"/>
      <c r="B2356" s="186"/>
      <c r="C2356" s="416"/>
      <c r="D2356" s="412"/>
      <c r="E2356" s="412"/>
      <c r="F2356" s="412"/>
      <c r="G2356" s="413"/>
      <c r="H2356" s="411"/>
      <c r="I2356" s="411"/>
      <c r="J2356" s="411"/>
      <c r="K2356" s="411"/>
      <c r="L2356" s="411"/>
      <c r="M2356" s="411"/>
      <c r="N2356" s="411"/>
      <c r="O2356" s="411"/>
    </row>
    <row r="2357" spans="1:15" ht="15">
      <c r="A2357" s="414"/>
      <c r="B2357" s="186"/>
      <c r="C2357" s="416"/>
      <c r="D2357" s="412"/>
      <c r="E2357" s="412"/>
      <c r="F2357" s="412"/>
      <c r="G2357" s="413"/>
      <c r="H2357" s="411"/>
      <c r="I2357" s="411"/>
      <c r="J2357" s="411"/>
      <c r="K2357" s="411"/>
      <c r="L2357" s="411"/>
      <c r="M2357" s="411"/>
      <c r="N2357" s="411"/>
      <c r="O2357" s="411"/>
    </row>
    <row r="2358" spans="1:15" ht="15">
      <c r="A2358" s="414"/>
      <c r="B2358" s="186"/>
      <c r="C2358" s="416"/>
      <c r="D2358" s="412"/>
      <c r="E2358" s="412"/>
      <c r="F2358" s="412"/>
      <c r="G2358" s="413"/>
      <c r="H2358" s="411"/>
      <c r="I2358" s="411"/>
      <c r="J2358" s="411"/>
      <c r="K2358" s="411"/>
      <c r="L2358" s="411"/>
      <c r="M2358" s="411"/>
      <c r="N2358" s="411"/>
      <c r="O2358" s="411"/>
    </row>
    <row r="2359" spans="1:15" ht="15">
      <c r="A2359" s="414"/>
      <c r="B2359" s="186"/>
      <c r="C2359" s="416"/>
      <c r="D2359" s="412"/>
      <c r="E2359" s="412"/>
      <c r="F2359" s="412"/>
      <c r="G2359" s="413"/>
      <c r="H2359" s="411"/>
      <c r="I2359" s="411"/>
      <c r="J2359" s="411"/>
      <c r="K2359" s="411"/>
      <c r="L2359" s="411"/>
      <c r="M2359" s="411"/>
      <c r="N2359" s="411"/>
      <c r="O2359" s="411"/>
    </row>
    <row r="2360" spans="1:15" ht="15">
      <c r="A2360" s="414"/>
      <c r="B2360" s="186"/>
      <c r="C2360" s="416"/>
      <c r="D2360" s="412"/>
      <c r="E2360" s="412"/>
      <c r="F2360" s="412"/>
      <c r="G2360" s="413"/>
      <c r="H2360" s="411"/>
      <c r="I2360" s="411"/>
      <c r="J2360" s="411"/>
      <c r="K2360" s="411"/>
      <c r="L2360" s="411"/>
      <c r="M2360" s="411"/>
      <c r="N2360" s="411"/>
      <c r="O2360" s="411"/>
    </row>
    <row r="2361" spans="1:15" ht="15">
      <c r="A2361" s="414"/>
      <c r="B2361" s="186"/>
      <c r="C2361" s="416"/>
      <c r="D2361" s="412"/>
      <c r="E2361" s="412"/>
      <c r="F2361" s="412"/>
      <c r="G2361" s="413"/>
      <c r="H2361" s="411"/>
      <c r="I2361" s="411"/>
      <c r="J2361" s="411"/>
      <c r="K2361" s="411"/>
      <c r="L2361" s="411"/>
      <c r="M2361" s="411"/>
      <c r="N2361" s="411"/>
      <c r="O2361" s="411"/>
    </row>
    <row r="2362" spans="1:15" ht="15">
      <c r="A2362" s="415"/>
      <c r="B2362" s="186"/>
      <c r="C2362" s="416"/>
      <c r="D2362" s="412"/>
      <c r="E2362" s="412"/>
      <c r="F2362" s="412"/>
      <c r="G2362" s="413"/>
      <c r="H2362" s="411"/>
      <c r="I2362" s="411"/>
      <c r="J2362" s="411"/>
      <c r="K2362" s="411"/>
      <c r="L2362" s="411"/>
      <c r="M2362" s="411"/>
      <c r="N2362" s="411"/>
      <c r="O2362" s="411"/>
    </row>
    <row r="2363" spans="1:15" ht="15">
      <c r="A2363" s="546"/>
      <c r="B2363" s="186"/>
      <c r="C2363" s="416"/>
      <c r="D2363" s="412"/>
      <c r="E2363" s="412"/>
      <c r="F2363" s="412"/>
      <c r="G2363" s="413"/>
      <c r="H2363" s="411"/>
      <c r="I2363" s="411"/>
      <c r="J2363" s="411"/>
      <c r="K2363" s="411"/>
      <c r="L2363" s="411"/>
      <c r="M2363" s="411"/>
      <c r="N2363" s="411"/>
      <c r="O2363" s="411"/>
    </row>
    <row r="2364" spans="1:15" ht="15">
      <c r="A2364" s="546"/>
      <c r="B2364" s="186"/>
      <c r="C2364" s="416"/>
      <c r="D2364" s="412"/>
      <c r="E2364" s="412"/>
      <c r="F2364" s="412"/>
      <c r="G2364" s="413"/>
      <c r="H2364" s="411"/>
      <c r="I2364" s="411"/>
      <c r="J2364" s="411"/>
      <c r="K2364" s="411"/>
      <c r="L2364" s="411"/>
      <c r="M2364" s="411"/>
      <c r="N2364" s="411"/>
      <c r="O2364" s="411"/>
    </row>
    <row r="2365" spans="1:15" ht="15">
      <c r="A2365" s="546"/>
      <c r="B2365" s="186"/>
      <c r="C2365" s="416"/>
      <c r="D2365" s="412"/>
      <c r="E2365" s="412"/>
      <c r="F2365" s="412"/>
      <c r="G2365" s="413"/>
      <c r="H2365" s="411"/>
      <c r="I2365" s="411"/>
      <c r="J2365" s="411"/>
      <c r="K2365" s="411"/>
      <c r="L2365" s="411"/>
      <c r="M2365" s="411"/>
      <c r="N2365" s="411"/>
      <c r="O2365" s="411"/>
    </row>
    <row r="2366" spans="1:15" ht="15">
      <c r="A2366" s="546"/>
      <c r="B2366" s="186"/>
      <c r="C2366" s="416"/>
      <c r="D2366" s="412"/>
      <c r="E2366" s="412"/>
      <c r="F2366" s="412"/>
      <c r="G2366" s="413"/>
      <c r="H2366" s="411"/>
      <c r="I2366" s="411"/>
      <c r="J2366" s="411"/>
      <c r="K2366" s="411"/>
      <c r="L2366" s="411"/>
      <c r="M2366" s="411"/>
      <c r="N2366" s="411"/>
      <c r="O2366" s="411"/>
    </row>
    <row r="2367" spans="1:15" ht="15">
      <c r="A2367" s="546"/>
      <c r="B2367" s="186"/>
      <c r="C2367" s="416"/>
      <c r="D2367" s="412"/>
      <c r="E2367" s="412"/>
      <c r="F2367" s="412"/>
      <c r="G2367" s="413"/>
      <c r="H2367" s="411"/>
      <c r="I2367" s="411"/>
      <c r="J2367" s="411"/>
      <c r="K2367" s="411"/>
      <c r="L2367" s="411"/>
      <c r="M2367" s="411"/>
      <c r="N2367" s="411"/>
      <c r="O2367" s="411"/>
    </row>
    <row r="2368" spans="1:15" ht="15">
      <c r="A2368" s="546"/>
      <c r="B2368" s="186"/>
      <c r="C2368" s="416"/>
      <c r="D2368" s="412"/>
      <c r="E2368" s="412"/>
      <c r="F2368" s="412"/>
      <c r="G2368" s="413"/>
      <c r="H2368" s="411"/>
      <c r="I2368" s="411"/>
      <c r="J2368" s="411"/>
      <c r="K2368" s="411"/>
      <c r="L2368" s="411"/>
      <c r="M2368" s="411"/>
      <c r="N2368" s="411"/>
      <c r="O2368" s="411"/>
    </row>
    <row r="2369" spans="1:15" ht="15">
      <c r="A2369" s="546"/>
      <c r="B2369" s="186"/>
      <c r="C2369" s="416"/>
      <c r="D2369" s="412"/>
      <c r="E2369" s="412"/>
      <c r="F2369" s="412"/>
      <c r="G2369" s="413"/>
      <c r="H2369" s="411"/>
      <c r="I2369" s="411"/>
      <c r="J2369" s="411"/>
      <c r="K2369" s="411"/>
      <c r="L2369" s="411"/>
      <c r="M2369" s="411"/>
      <c r="N2369" s="411"/>
      <c r="O2369" s="411"/>
    </row>
    <row r="2370" spans="1:15" ht="15">
      <c r="A2370" s="415"/>
      <c r="B2370" s="186"/>
      <c r="C2370" s="416"/>
      <c r="D2370" s="412"/>
      <c r="E2370" s="412"/>
      <c r="F2370" s="412"/>
      <c r="G2370" s="413"/>
      <c r="H2370" s="411"/>
      <c r="I2370" s="411"/>
      <c r="J2370" s="411"/>
      <c r="K2370" s="411"/>
      <c r="L2370" s="411"/>
      <c r="M2370" s="411"/>
      <c r="N2370" s="411"/>
      <c r="O2370" s="411"/>
    </row>
    <row r="2371" spans="1:15" ht="15">
      <c r="A2371" s="415"/>
      <c r="B2371" s="186"/>
      <c r="C2371" s="416"/>
      <c r="D2371" s="412"/>
      <c r="E2371" s="412"/>
      <c r="F2371" s="412"/>
      <c r="G2371" s="413"/>
      <c r="H2371" s="411"/>
      <c r="I2371" s="411"/>
      <c r="J2371" s="411"/>
      <c r="K2371" s="411"/>
      <c r="L2371" s="411"/>
      <c r="M2371" s="411"/>
      <c r="N2371" s="411"/>
      <c r="O2371" s="411"/>
    </row>
    <row r="2372" spans="1:15" ht="15">
      <c r="A2372" s="415"/>
      <c r="B2372" s="186"/>
      <c r="C2372" s="416"/>
      <c r="D2372" s="412"/>
      <c r="E2372" s="412"/>
      <c r="F2372" s="412"/>
      <c r="G2372" s="413"/>
      <c r="H2372" s="411"/>
      <c r="I2372" s="411"/>
      <c r="J2372" s="411"/>
      <c r="K2372" s="411"/>
      <c r="L2372" s="411"/>
      <c r="M2372" s="411"/>
      <c r="N2372" s="411"/>
      <c r="O2372" s="411"/>
    </row>
    <row r="2373" spans="1:15" ht="15">
      <c r="A2373" s="415"/>
      <c r="B2373" s="186"/>
      <c r="C2373" s="416"/>
      <c r="D2373" s="412"/>
      <c r="E2373" s="412"/>
      <c r="F2373" s="412"/>
      <c r="G2373" s="413"/>
      <c r="H2373" s="411"/>
      <c r="I2373" s="411"/>
      <c r="J2373" s="411"/>
      <c r="K2373" s="411"/>
      <c r="L2373" s="411"/>
      <c r="M2373" s="411"/>
      <c r="N2373" s="411"/>
      <c r="O2373" s="411"/>
    </row>
    <row r="2374" spans="1:15" ht="15">
      <c r="A2374" s="415"/>
      <c r="B2374" s="186"/>
      <c r="C2374" s="416"/>
      <c r="D2374" s="412"/>
      <c r="E2374" s="412"/>
      <c r="F2374" s="412"/>
      <c r="G2374" s="413"/>
      <c r="H2374" s="411"/>
      <c r="I2374" s="411"/>
      <c r="J2374" s="411"/>
      <c r="K2374" s="411"/>
      <c r="L2374" s="411"/>
      <c r="M2374" s="411"/>
      <c r="N2374" s="411"/>
      <c r="O2374" s="411"/>
    </row>
    <row r="2375" spans="1:15" ht="15">
      <c r="A2375" s="415"/>
      <c r="B2375" s="186"/>
      <c r="C2375" s="416"/>
      <c r="D2375" s="412"/>
      <c r="E2375" s="412"/>
      <c r="F2375" s="412"/>
      <c r="G2375" s="413"/>
      <c r="H2375" s="411"/>
      <c r="I2375" s="411"/>
      <c r="J2375" s="411"/>
      <c r="K2375" s="411"/>
      <c r="L2375" s="411"/>
      <c r="M2375" s="411"/>
      <c r="N2375" s="411"/>
      <c r="O2375" s="411"/>
    </row>
    <row r="2376" spans="1:15" ht="15">
      <c r="A2376" s="415"/>
      <c r="B2376" s="186"/>
      <c r="C2376" s="416"/>
      <c r="D2376" s="412"/>
      <c r="E2376" s="412"/>
      <c r="F2376" s="412"/>
      <c r="G2376" s="413"/>
      <c r="H2376" s="411"/>
      <c r="I2376" s="411"/>
      <c r="J2376" s="411"/>
      <c r="K2376" s="411"/>
      <c r="L2376" s="411"/>
      <c r="M2376" s="411"/>
      <c r="N2376" s="411"/>
      <c r="O2376" s="411"/>
    </row>
    <row r="2377" spans="1:15" ht="15">
      <c r="A2377" s="415"/>
      <c r="B2377" s="186"/>
      <c r="C2377" s="416"/>
      <c r="D2377" s="412"/>
      <c r="E2377" s="412"/>
      <c r="F2377" s="412"/>
      <c r="G2377" s="413"/>
      <c r="H2377" s="411"/>
      <c r="I2377" s="411"/>
      <c r="J2377" s="411"/>
      <c r="K2377" s="411"/>
      <c r="L2377" s="411"/>
      <c r="M2377" s="411"/>
      <c r="N2377" s="411"/>
      <c r="O2377" s="411"/>
    </row>
    <row r="2378" spans="1:15" ht="15">
      <c r="A2378" s="415"/>
      <c r="B2378" s="186"/>
      <c r="C2378" s="416"/>
      <c r="D2378" s="412"/>
      <c r="E2378" s="412"/>
      <c r="F2378" s="412"/>
      <c r="G2378" s="413"/>
      <c r="H2378" s="411"/>
      <c r="I2378" s="411"/>
      <c r="J2378" s="411"/>
      <c r="K2378" s="411"/>
      <c r="L2378" s="411"/>
      <c r="M2378" s="411"/>
      <c r="N2378" s="411"/>
      <c r="O2378" s="411"/>
    </row>
    <row r="2379" spans="1:15" ht="15">
      <c r="A2379" s="415"/>
      <c r="B2379" s="186"/>
      <c r="C2379" s="416"/>
      <c r="D2379" s="412"/>
      <c r="E2379" s="412"/>
      <c r="F2379" s="412"/>
      <c r="G2379" s="413"/>
      <c r="H2379" s="411"/>
      <c r="I2379" s="411"/>
      <c r="J2379" s="411"/>
      <c r="K2379" s="411"/>
      <c r="L2379" s="411"/>
      <c r="M2379" s="411"/>
      <c r="N2379" s="411"/>
      <c r="O2379" s="411"/>
    </row>
    <row r="2380" spans="1:15" ht="15">
      <c r="A2380" s="415"/>
      <c r="B2380" s="186"/>
      <c r="C2380" s="416"/>
      <c r="D2380" s="412"/>
      <c r="E2380" s="412"/>
      <c r="F2380" s="412"/>
      <c r="G2380" s="413"/>
      <c r="H2380" s="411"/>
      <c r="I2380" s="411"/>
      <c r="J2380" s="411"/>
      <c r="K2380" s="411"/>
      <c r="L2380" s="411"/>
      <c r="M2380" s="411"/>
      <c r="N2380" s="411"/>
      <c r="O2380" s="411"/>
    </row>
    <row r="2381" spans="1:15" ht="15">
      <c r="A2381" s="415"/>
      <c r="B2381" s="186"/>
      <c r="C2381" s="416"/>
      <c r="D2381" s="412"/>
      <c r="E2381" s="412"/>
      <c r="F2381" s="412"/>
      <c r="G2381" s="413"/>
      <c r="H2381" s="411"/>
      <c r="I2381" s="411"/>
      <c r="J2381" s="411"/>
      <c r="K2381" s="411"/>
      <c r="L2381" s="411"/>
      <c r="M2381" s="411"/>
      <c r="N2381" s="411"/>
      <c r="O2381" s="411"/>
    </row>
    <row r="2382" spans="1:15" ht="15">
      <c r="A2382" s="415"/>
      <c r="B2382" s="186"/>
      <c r="C2382" s="416"/>
      <c r="D2382" s="412"/>
      <c r="E2382" s="412"/>
      <c r="F2382" s="412"/>
      <c r="G2382" s="413"/>
      <c r="H2382" s="411"/>
      <c r="I2382" s="411"/>
      <c r="J2382" s="411"/>
      <c r="K2382" s="411"/>
      <c r="L2382" s="411"/>
      <c r="M2382" s="411"/>
      <c r="N2382" s="411"/>
      <c r="O2382" s="411"/>
    </row>
    <row r="2383" spans="1:15" ht="15">
      <c r="A2383" s="415"/>
      <c r="B2383" s="186"/>
      <c r="C2383" s="416"/>
      <c r="D2383" s="412"/>
      <c r="E2383" s="412"/>
      <c r="F2383" s="412"/>
      <c r="G2383" s="413"/>
      <c r="H2383" s="411"/>
      <c r="I2383" s="411"/>
      <c r="J2383" s="411"/>
      <c r="K2383" s="411"/>
      <c r="L2383" s="411"/>
      <c r="M2383" s="411"/>
      <c r="N2383" s="411"/>
      <c r="O2383" s="411"/>
    </row>
    <row r="2384" spans="1:15" ht="15">
      <c r="A2384" s="415"/>
      <c r="B2384" s="186"/>
      <c r="C2384" s="416"/>
      <c r="D2384" s="412"/>
      <c r="E2384" s="412"/>
      <c r="F2384" s="412"/>
      <c r="G2384" s="413"/>
      <c r="H2384" s="411"/>
      <c r="I2384" s="411"/>
      <c r="J2384" s="411"/>
      <c r="K2384" s="411"/>
      <c r="L2384" s="411"/>
      <c r="M2384" s="411"/>
      <c r="N2384" s="411"/>
      <c r="O2384" s="411"/>
    </row>
    <row r="2385" spans="1:15" ht="15">
      <c r="A2385" s="415"/>
      <c r="B2385" s="186"/>
      <c r="C2385" s="416"/>
      <c r="D2385" s="412"/>
      <c r="E2385" s="412"/>
      <c r="F2385" s="412"/>
      <c r="G2385" s="413"/>
      <c r="H2385" s="411"/>
      <c r="I2385" s="411"/>
      <c r="J2385" s="411"/>
      <c r="K2385" s="411"/>
      <c r="L2385" s="411"/>
      <c r="M2385" s="411"/>
      <c r="N2385" s="411"/>
      <c r="O2385" s="411"/>
    </row>
    <row r="2386" spans="1:15" ht="15">
      <c r="A2386" s="415"/>
      <c r="B2386" s="186"/>
      <c r="C2386" s="416"/>
      <c r="D2386" s="412"/>
      <c r="E2386" s="412"/>
      <c r="F2386" s="412"/>
      <c r="G2386" s="413"/>
      <c r="H2386" s="411"/>
      <c r="I2386" s="411"/>
      <c r="J2386" s="411"/>
      <c r="K2386" s="411"/>
      <c r="L2386" s="411"/>
      <c r="M2386" s="411"/>
      <c r="N2386" s="411"/>
      <c r="O2386" s="411"/>
    </row>
    <row r="2387" spans="1:15" ht="15">
      <c r="A2387" s="415"/>
      <c r="B2387" s="186"/>
      <c r="C2387" s="416"/>
      <c r="D2387" s="412"/>
      <c r="E2387" s="412"/>
      <c r="F2387" s="412"/>
      <c r="G2387" s="413"/>
      <c r="H2387" s="411"/>
      <c r="I2387" s="411"/>
      <c r="J2387" s="411"/>
      <c r="K2387" s="411"/>
      <c r="L2387" s="411"/>
      <c r="M2387" s="411"/>
      <c r="N2387" s="411"/>
      <c r="O2387" s="411"/>
    </row>
    <row r="2388" spans="1:15" ht="15">
      <c r="A2388" s="415"/>
      <c r="B2388" s="186"/>
      <c r="C2388" s="416"/>
      <c r="D2388" s="412"/>
      <c r="E2388" s="412"/>
      <c r="F2388" s="412"/>
      <c r="G2388" s="413"/>
      <c r="H2388" s="411"/>
      <c r="I2388" s="411"/>
      <c r="J2388" s="411"/>
      <c r="K2388" s="411"/>
      <c r="L2388" s="411"/>
      <c r="M2388" s="411"/>
      <c r="N2388" s="411"/>
      <c r="O2388" s="411"/>
    </row>
    <row r="2389" spans="1:15" ht="15">
      <c r="A2389" s="415"/>
      <c r="B2389" s="186"/>
      <c r="C2389" s="416"/>
      <c r="D2389" s="412"/>
      <c r="E2389" s="412"/>
      <c r="F2389" s="412"/>
      <c r="G2389" s="413"/>
      <c r="H2389" s="411"/>
      <c r="I2389" s="411"/>
      <c r="J2389" s="411"/>
      <c r="K2389" s="411"/>
      <c r="L2389" s="411"/>
      <c r="M2389" s="411"/>
      <c r="N2389" s="411"/>
      <c r="O2389" s="411"/>
    </row>
    <row r="2390" spans="1:15" ht="15">
      <c r="A2390" s="415"/>
      <c r="B2390" s="186"/>
      <c r="C2390" s="416"/>
      <c r="D2390" s="412"/>
      <c r="E2390" s="412"/>
      <c r="F2390" s="412"/>
      <c r="G2390" s="413"/>
      <c r="H2390" s="411"/>
      <c r="I2390" s="411"/>
      <c r="J2390" s="411"/>
      <c r="K2390" s="411"/>
      <c r="L2390" s="411"/>
      <c r="M2390" s="411"/>
      <c r="N2390" s="411"/>
      <c r="O2390" s="411"/>
    </row>
    <row r="2391" spans="1:15" ht="15">
      <c r="A2391" s="415"/>
      <c r="B2391" s="186"/>
      <c r="C2391" s="416"/>
      <c r="D2391" s="412"/>
      <c r="E2391" s="412"/>
      <c r="F2391" s="412"/>
      <c r="G2391" s="413"/>
      <c r="H2391" s="411"/>
      <c r="I2391" s="411"/>
      <c r="J2391" s="411"/>
      <c r="K2391" s="411"/>
      <c r="L2391" s="411"/>
      <c r="M2391" s="411"/>
      <c r="N2391" s="411"/>
      <c r="O2391" s="411"/>
    </row>
    <row r="2392" spans="1:15" ht="15">
      <c r="A2392" s="415"/>
      <c r="B2392" s="186"/>
      <c r="C2392" s="416"/>
      <c r="D2392" s="412"/>
      <c r="E2392" s="412"/>
      <c r="F2392" s="412"/>
      <c r="G2392" s="413"/>
      <c r="H2392" s="411"/>
      <c r="I2392" s="411"/>
      <c r="J2392" s="411"/>
      <c r="K2392" s="411"/>
      <c r="L2392" s="411"/>
      <c r="M2392" s="411"/>
      <c r="N2392" s="411"/>
      <c r="O2392" s="411"/>
    </row>
    <row r="2393" spans="1:15" ht="15">
      <c r="A2393" s="415"/>
      <c r="B2393" s="186"/>
      <c r="C2393" s="416"/>
      <c r="D2393" s="412"/>
      <c r="E2393" s="412"/>
      <c r="F2393" s="412"/>
      <c r="G2393" s="413"/>
      <c r="H2393" s="411"/>
      <c r="I2393" s="411"/>
      <c r="J2393" s="411"/>
      <c r="K2393" s="411"/>
      <c r="L2393" s="411"/>
      <c r="M2393" s="411"/>
      <c r="N2393" s="411"/>
      <c r="O2393" s="411"/>
    </row>
    <row r="2394" spans="1:15" ht="15">
      <c r="A2394" s="415"/>
      <c r="B2394" s="186"/>
      <c r="C2394" s="416"/>
      <c r="D2394" s="412"/>
      <c r="E2394" s="412"/>
      <c r="F2394" s="412"/>
      <c r="G2394" s="413"/>
      <c r="H2394" s="411"/>
      <c r="I2394" s="411"/>
      <c r="J2394" s="411"/>
      <c r="K2394" s="411"/>
      <c r="L2394" s="411"/>
      <c r="M2394" s="411"/>
      <c r="N2394" s="411"/>
      <c r="O2394" s="411"/>
    </row>
    <row r="2395" spans="1:15" ht="15">
      <c r="A2395" s="414"/>
      <c r="B2395" s="186"/>
      <c r="C2395" s="416"/>
      <c r="D2395" s="412"/>
      <c r="E2395" s="412"/>
      <c r="F2395" s="412"/>
      <c r="G2395" s="413"/>
      <c r="H2395" s="411"/>
      <c r="I2395" s="411"/>
      <c r="J2395" s="411"/>
      <c r="K2395" s="411"/>
      <c r="L2395" s="411"/>
      <c r="M2395" s="411"/>
      <c r="N2395" s="411"/>
      <c r="O2395" s="411"/>
    </row>
    <row r="2396" spans="1:15" ht="15">
      <c r="A2396" s="415"/>
      <c r="B2396" s="186"/>
      <c r="C2396" s="416"/>
      <c r="D2396" s="412"/>
      <c r="E2396" s="412"/>
      <c r="F2396" s="412"/>
      <c r="G2396" s="413"/>
      <c r="H2396" s="411"/>
      <c r="I2396" s="411"/>
      <c r="J2396" s="411"/>
      <c r="K2396" s="411"/>
      <c r="L2396" s="411"/>
      <c r="M2396" s="411"/>
      <c r="N2396" s="411"/>
      <c r="O2396" s="411"/>
    </row>
    <row r="2397" spans="1:15" ht="15">
      <c r="A2397" s="414"/>
      <c r="B2397" s="186"/>
      <c r="C2397" s="416"/>
      <c r="D2397" s="412"/>
      <c r="E2397" s="412"/>
      <c r="F2397" s="412"/>
      <c r="G2397" s="413"/>
      <c r="H2397" s="411"/>
      <c r="I2397" s="411"/>
      <c r="J2397" s="411"/>
      <c r="K2397" s="411"/>
      <c r="L2397" s="411"/>
      <c r="M2397" s="411"/>
      <c r="N2397" s="411"/>
      <c r="O2397" s="411"/>
    </row>
    <row r="2398" spans="1:15" ht="15">
      <c r="A2398" s="415"/>
      <c r="B2398" s="186"/>
      <c r="C2398" s="416"/>
      <c r="D2398" s="412"/>
      <c r="E2398" s="412"/>
      <c r="F2398" s="412"/>
      <c r="G2398" s="413"/>
      <c r="H2398" s="411"/>
      <c r="I2398" s="411"/>
      <c r="J2398" s="411"/>
      <c r="K2398" s="411"/>
      <c r="L2398" s="411"/>
      <c r="M2398" s="411"/>
      <c r="N2398" s="411"/>
      <c r="O2398" s="411"/>
    </row>
    <row r="2399" spans="1:15" ht="15">
      <c r="A2399" s="415"/>
      <c r="B2399" s="186"/>
      <c r="C2399" s="416"/>
      <c r="D2399" s="412"/>
      <c r="E2399" s="412"/>
      <c r="F2399" s="412"/>
      <c r="G2399" s="413"/>
      <c r="H2399" s="411"/>
      <c r="I2399" s="411"/>
      <c r="J2399" s="411"/>
      <c r="K2399" s="411"/>
      <c r="L2399" s="411"/>
      <c r="M2399" s="411"/>
      <c r="N2399" s="411"/>
      <c r="O2399" s="411"/>
    </row>
    <row r="2400" spans="1:15" ht="15">
      <c r="A2400" s="415"/>
      <c r="B2400" s="186"/>
      <c r="C2400" s="416"/>
      <c r="D2400" s="412"/>
      <c r="E2400" s="412"/>
      <c r="F2400" s="412"/>
      <c r="G2400" s="413"/>
      <c r="H2400" s="411"/>
      <c r="I2400" s="411"/>
      <c r="J2400" s="411"/>
      <c r="K2400" s="411"/>
      <c r="L2400" s="411"/>
      <c r="M2400" s="411"/>
      <c r="N2400" s="411"/>
      <c r="O2400" s="411"/>
    </row>
    <row r="2401" spans="1:15" ht="15">
      <c r="A2401" s="414"/>
      <c r="B2401" s="186"/>
      <c r="C2401" s="416"/>
      <c r="D2401" s="412"/>
      <c r="E2401" s="412"/>
      <c r="F2401" s="412"/>
      <c r="G2401" s="413"/>
      <c r="H2401" s="411"/>
      <c r="I2401" s="411"/>
      <c r="J2401" s="411"/>
      <c r="K2401" s="411"/>
      <c r="L2401" s="411"/>
      <c r="M2401" s="411"/>
      <c r="N2401" s="411"/>
      <c r="O2401" s="411"/>
    </row>
    <row r="2402" spans="1:15" ht="15">
      <c r="A2402" s="418"/>
      <c r="B2402" s="186"/>
      <c r="C2402" s="416"/>
      <c r="D2402" s="412"/>
      <c r="E2402" s="412"/>
      <c r="F2402" s="412"/>
      <c r="G2402" s="413"/>
      <c r="H2402" s="411"/>
      <c r="I2402" s="411"/>
      <c r="J2402" s="411"/>
      <c r="K2402" s="411"/>
      <c r="L2402" s="411"/>
      <c r="M2402" s="411"/>
      <c r="N2402" s="411"/>
      <c r="O2402" s="411"/>
    </row>
    <row r="2403" spans="1:15" ht="15">
      <c r="A2403" s="418"/>
      <c r="B2403" s="186"/>
      <c r="C2403" s="416"/>
      <c r="D2403" s="412"/>
      <c r="E2403" s="412"/>
      <c r="F2403" s="412"/>
      <c r="G2403" s="413"/>
      <c r="H2403" s="411"/>
      <c r="I2403" s="411"/>
      <c r="J2403" s="411"/>
      <c r="K2403" s="411"/>
      <c r="L2403" s="411"/>
      <c r="M2403" s="411"/>
      <c r="N2403" s="411"/>
      <c r="O2403" s="411"/>
    </row>
    <row r="2404" spans="1:15" ht="15">
      <c r="A2404" s="418"/>
      <c r="B2404" s="186"/>
      <c r="C2404" s="416"/>
      <c r="D2404" s="412"/>
      <c r="E2404" s="412"/>
      <c r="F2404" s="412"/>
      <c r="G2404" s="413"/>
      <c r="H2404" s="411"/>
      <c r="I2404" s="411"/>
      <c r="J2404" s="411"/>
      <c r="K2404" s="411"/>
      <c r="L2404" s="411"/>
      <c r="M2404" s="411"/>
      <c r="N2404" s="411"/>
      <c r="O2404" s="411"/>
    </row>
    <row r="2405" spans="1:15" ht="15">
      <c r="A2405" s="418"/>
      <c r="B2405" s="186"/>
      <c r="C2405" s="416"/>
      <c r="D2405" s="412"/>
      <c r="E2405" s="412"/>
      <c r="F2405" s="412"/>
      <c r="G2405" s="413"/>
      <c r="H2405" s="411"/>
      <c r="I2405" s="411"/>
      <c r="J2405" s="411"/>
      <c r="K2405" s="411"/>
      <c r="L2405" s="411"/>
      <c r="M2405" s="411"/>
      <c r="N2405" s="411"/>
      <c r="O2405" s="411"/>
    </row>
    <row r="2406" spans="1:15" ht="15">
      <c r="A2406" s="414"/>
      <c r="B2406" s="186"/>
      <c r="C2406" s="416"/>
      <c r="D2406" s="412"/>
      <c r="E2406" s="412"/>
      <c r="F2406" s="412"/>
      <c r="G2406" s="413"/>
      <c r="H2406" s="411"/>
      <c r="I2406" s="411"/>
      <c r="J2406" s="411"/>
      <c r="K2406" s="411"/>
      <c r="L2406" s="411"/>
      <c r="M2406" s="411"/>
      <c r="N2406" s="411"/>
      <c r="O2406" s="411"/>
    </row>
    <row r="2407" spans="1:15" ht="15">
      <c r="A2407" s="415"/>
      <c r="B2407" s="186"/>
      <c r="C2407" s="416"/>
      <c r="D2407" s="412"/>
      <c r="E2407" s="412"/>
      <c r="F2407" s="412"/>
      <c r="G2407" s="413"/>
      <c r="H2407" s="411"/>
      <c r="I2407" s="411"/>
      <c r="J2407" s="411"/>
      <c r="K2407" s="411"/>
      <c r="L2407" s="411"/>
      <c r="M2407" s="411"/>
      <c r="N2407" s="411"/>
      <c r="O2407" s="411"/>
    </row>
    <row r="2408" spans="1:15" ht="15">
      <c r="A2408" s="415"/>
      <c r="B2408" s="186"/>
      <c r="C2408" s="416"/>
      <c r="D2408" s="412"/>
      <c r="E2408" s="412"/>
      <c r="F2408" s="412"/>
      <c r="G2408" s="413"/>
      <c r="H2408" s="411"/>
      <c r="I2408" s="411"/>
      <c r="J2408" s="411"/>
      <c r="K2408" s="411"/>
      <c r="L2408" s="411"/>
      <c r="M2408" s="411"/>
      <c r="N2408" s="411"/>
      <c r="O2408" s="411"/>
    </row>
    <row r="2409" spans="1:15" ht="15">
      <c r="A2409" s="415"/>
      <c r="B2409" s="186"/>
      <c r="C2409" s="416"/>
      <c r="D2409" s="412"/>
      <c r="E2409" s="412"/>
      <c r="F2409" s="412"/>
      <c r="G2409" s="413"/>
      <c r="H2409" s="411"/>
      <c r="I2409" s="411"/>
      <c r="J2409" s="411"/>
      <c r="K2409" s="411"/>
      <c r="L2409" s="411"/>
      <c r="M2409" s="411"/>
      <c r="N2409" s="411"/>
      <c r="O2409" s="411"/>
    </row>
    <row r="2410" spans="1:15" ht="15">
      <c r="A2410" s="415"/>
      <c r="B2410" s="186"/>
      <c r="C2410" s="416"/>
      <c r="D2410" s="412"/>
      <c r="E2410" s="412"/>
      <c r="F2410" s="412"/>
      <c r="G2410" s="413"/>
      <c r="H2410" s="411"/>
      <c r="I2410" s="411"/>
      <c r="J2410" s="411"/>
      <c r="K2410" s="411"/>
      <c r="L2410" s="411"/>
      <c r="M2410" s="411"/>
      <c r="N2410" s="411"/>
      <c r="O2410" s="411"/>
    </row>
    <row r="2411" spans="1:15" ht="15">
      <c r="A2411" s="546"/>
      <c r="B2411" s="186"/>
      <c r="C2411" s="416"/>
      <c r="D2411" s="412"/>
      <c r="E2411" s="412"/>
      <c r="F2411" s="412"/>
      <c r="G2411" s="413"/>
      <c r="H2411" s="411"/>
      <c r="I2411" s="411"/>
      <c r="J2411" s="411"/>
      <c r="K2411" s="411"/>
      <c r="L2411" s="411"/>
      <c r="M2411" s="411"/>
      <c r="N2411" s="411"/>
      <c r="O2411" s="411"/>
    </row>
    <row r="2412" spans="1:15" ht="15">
      <c r="A2412" s="546"/>
      <c r="B2412" s="186"/>
      <c r="C2412" s="416"/>
      <c r="D2412" s="412"/>
      <c r="E2412" s="412"/>
      <c r="F2412" s="412"/>
      <c r="G2412" s="413"/>
      <c r="H2412" s="411"/>
      <c r="I2412" s="411"/>
      <c r="J2412" s="411"/>
      <c r="K2412" s="411"/>
      <c r="L2412" s="411"/>
      <c r="M2412" s="411"/>
      <c r="N2412" s="411"/>
      <c r="O2412" s="411"/>
    </row>
    <row r="2413" spans="1:15" ht="15">
      <c r="A2413" s="546"/>
      <c r="B2413" s="186"/>
      <c r="C2413" s="416"/>
      <c r="D2413" s="412"/>
      <c r="E2413" s="412"/>
      <c r="F2413" s="412"/>
      <c r="G2413" s="413"/>
      <c r="H2413" s="411"/>
      <c r="I2413" s="411"/>
      <c r="J2413" s="411"/>
      <c r="K2413" s="411"/>
      <c r="L2413" s="411"/>
      <c r="M2413" s="411"/>
      <c r="N2413" s="411"/>
      <c r="O2413" s="411"/>
    </row>
    <row r="2414" spans="1:15" ht="15">
      <c r="A2414" s="546"/>
      <c r="B2414" s="186"/>
      <c r="C2414" s="416"/>
      <c r="D2414" s="412"/>
      <c r="E2414" s="412"/>
      <c r="F2414" s="412"/>
      <c r="G2414" s="413"/>
      <c r="H2414" s="411"/>
      <c r="I2414" s="411"/>
      <c r="J2414" s="411"/>
      <c r="K2414" s="411"/>
      <c r="L2414" s="411"/>
      <c r="M2414" s="411"/>
      <c r="N2414" s="411"/>
      <c r="O2414" s="411"/>
    </row>
    <row r="2415" spans="1:15" ht="15">
      <c r="A2415" s="415"/>
      <c r="B2415" s="186"/>
      <c r="C2415" s="416"/>
      <c r="D2415" s="412"/>
      <c r="E2415" s="412"/>
      <c r="F2415" s="412"/>
      <c r="G2415" s="413"/>
      <c r="H2415" s="411"/>
      <c r="I2415" s="411"/>
      <c r="J2415" s="411"/>
      <c r="K2415" s="411"/>
      <c r="L2415" s="411"/>
      <c r="M2415" s="411"/>
      <c r="N2415" s="411"/>
      <c r="O2415" s="411"/>
    </row>
    <row r="2416" spans="1:15" ht="15">
      <c r="A2416" s="415"/>
      <c r="B2416" s="186"/>
      <c r="C2416" s="416"/>
      <c r="D2416" s="412"/>
      <c r="E2416" s="412"/>
      <c r="F2416" s="412"/>
      <c r="G2416" s="413"/>
      <c r="H2416" s="411"/>
      <c r="I2416" s="411"/>
      <c r="J2416" s="411"/>
      <c r="K2416" s="411"/>
      <c r="L2416" s="411"/>
      <c r="M2416" s="411"/>
      <c r="N2416" s="411"/>
      <c r="O2416" s="411"/>
    </row>
    <row r="2417" spans="1:15" ht="15">
      <c r="A2417" s="415"/>
      <c r="B2417" s="186"/>
      <c r="C2417" s="416"/>
      <c r="D2417" s="412"/>
      <c r="E2417" s="412"/>
      <c r="F2417" s="412"/>
      <c r="G2417" s="413"/>
      <c r="H2417" s="411"/>
      <c r="I2417" s="411"/>
      <c r="J2417" s="411"/>
      <c r="K2417" s="411"/>
      <c r="L2417" s="411"/>
      <c r="M2417" s="411"/>
      <c r="N2417" s="411"/>
      <c r="O2417" s="411"/>
    </row>
    <row r="2418" spans="1:15" ht="15">
      <c r="A2418" s="415"/>
      <c r="B2418" s="186"/>
      <c r="C2418" s="416"/>
      <c r="D2418" s="412"/>
      <c r="E2418" s="412"/>
      <c r="F2418" s="412"/>
      <c r="G2418" s="413"/>
      <c r="H2418" s="411"/>
      <c r="I2418" s="411"/>
      <c r="J2418" s="411"/>
      <c r="K2418" s="411"/>
      <c r="L2418" s="411"/>
      <c r="M2418" s="411"/>
      <c r="N2418" s="411"/>
      <c r="O2418" s="411"/>
    </row>
    <row r="2419" spans="1:15" ht="15">
      <c r="A2419" s="415"/>
      <c r="B2419" s="186"/>
      <c r="C2419" s="416"/>
      <c r="D2419" s="412"/>
      <c r="E2419" s="412"/>
      <c r="F2419" s="412"/>
      <c r="G2419" s="413"/>
      <c r="H2419" s="411"/>
      <c r="I2419" s="411"/>
      <c r="J2419" s="411"/>
      <c r="K2419" s="411"/>
      <c r="L2419" s="411"/>
      <c r="M2419" s="411"/>
      <c r="N2419" s="411"/>
      <c r="O2419" s="411"/>
    </row>
    <row r="2420" spans="1:15" ht="15">
      <c r="A2420" s="415"/>
      <c r="B2420" s="186"/>
      <c r="C2420" s="416"/>
      <c r="D2420" s="412"/>
      <c r="E2420" s="412"/>
      <c r="F2420" s="412"/>
      <c r="G2420" s="413"/>
      <c r="H2420" s="411"/>
      <c r="I2420" s="411"/>
      <c r="J2420" s="411"/>
      <c r="K2420" s="411"/>
      <c r="L2420" s="411"/>
      <c r="M2420" s="411"/>
      <c r="N2420" s="411"/>
      <c r="O2420" s="411"/>
    </row>
    <row r="2421" spans="1:15" ht="15">
      <c r="A2421" s="414"/>
      <c r="B2421" s="186"/>
      <c r="C2421" s="416"/>
      <c r="D2421" s="412"/>
      <c r="E2421" s="412"/>
      <c r="F2421" s="412"/>
      <c r="G2421" s="413"/>
      <c r="H2421" s="411"/>
      <c r="I2421" s="411"/>
      <c r="J2421" s="411"/>
      <c r="K2421" s="411"/>
      <c r="L2421" s="411"/>
      <c r="M2421" s="411"/>
      <c r="N2421" s="411"/>
      <c r="O2421" s="309"/>
    </row>
    <row r="2422" spans="1:15" ht="15">
      <c r="A2422" s="414"/>
      <c r="B2422" s="186"/>
      <c r="C2422" s="416"/>
      <c r="D2422" s="412"/>
      <c r="E2422" s="412"/>
      <c r="F2422" s="412"/>
      <c r="G2422" s="413"/>
      <c r="H2422" s="411"/>
      <c r="I2422" s="411"/>
      <c r="J2422" s="411"/>
      <c r="K2422" s="411"/>
      <c r="L2422" s="411"/>
      <c r="M2422" s="411"/>
      <c r="N2422" s="411"/>
      <c r="O2422" s="309"/>
    </row>
    <row r="2423" spans="1:15" ht="15">
      <c r="A2423" s="414"/>
      <c r="B2423" s="186"/>
      <c r="C2423" s="416"/>
      <c r="D2423" s="412"/>
      <c r="E2423" s="412"/>
      <c r="F2423" s="412"/>
      <c r="G2423" s="413"/>
      <c r="H2423" s="411"/>
      <c r="I2423" s="411"/>
      <c r="J2423" s="411"/>
      <c r="K2423" s="411"/>
      <c r="L2423" s="411"/>
      <c r="M2423" s="411"/>
      <c r="N2423" s="411"/>
      <c r="O2423" s="309"/>
    </row>
    <row r="2424" spans="1:15" ht="15">
      <c r="A2424" s="414"/>
      <c r="B2424" s="186"/>
      <c r="C2424" s="416"/>
      <c r="D2424" s="412"/>
      <c r="E2424" s="412"/>
      <c r="F2424" s="412"/>
      <c r="G2424" s="413"/>
      <c r="H2424" s="411"/>
      <c r="I2424" s="411"/>
      <c r="J2424" s="411"/>
      <c r="K2424" s="411"/>
      <c r="L2424" s="411"/>
      <c r="M2424" s="411"/>
      <c r="N2424" s="411"/>
      <c r="O2424" s="309"/>
    </row>
    <row r="2425" spans="1:15" ht="15">
      <c r="A2425" s="582"/>
      <c r="B2425" s="186"/>
      <c r="C2425" s="416"/>
      <c r="D2425" s="412"/>
      <c r="E2425" s="412"/>
      <c r="F2425" s="412"/>
      <c r="G2425" s="413"/>
      <c r="H2425" s="411"/>
      <c r="I2425" s="411"/>
      <c r="J2425" s="411"/>
      <c r="K2425" s="411"/>
      <c r="L2425" s="411"/>
      <c r="M2425" s="411"/>
      <c r="N2425" s="411"/>
      <c r="O2425" s="309"/>
    </row>
    <row r="2426" spans="1:15" ht="15">
      <c r="A2426" s="582"/>
      <c r="B2426" s="186"/>
      <c r="C2426" s="416"/>
      <c r="D2426" s="412"/>
      <c r="E2426" s="412"/>
      <c r="F2426" s="412"/>
      <c r="G2426" s="413"/>
      <c r="H2426" s="411"/>
      <c r="I2426" s="411"/>
      <c r="J2426" s="411"/>
      <c r="K2426" s="411"/>
      <c r="L2426" s="411"/>
      <c r="M2426" s="411"/>
      <c r="N2426" s="411"/>
      <c r="O2426" s="309"/>
    </row>
    <row r="2427" spans="1:15" ht="15">
      <c r="A2427" s="582"/>
      <c r="B2427" s="186"/>
      <c r="C2427" s="416"/>
      <c r="D2427" s="412"/>
      <c r="E2427" s="412"/>
      <c r="F2427" s="412"/>
      <c r="G2427" s="413"/>
      <c r="H2427" s="411"/>
      <c r="I2427" s="411"/>
      <c r="J2427" s="411"/>
      <c r="K2427" s="411"/>
      <c r="L2427" s="411"/>
      <c r="M2427" s="411"/>
      <c r="N2427" s="411"/>
      <c r="O2427" s="309"/>
    </row>
    <row r="2428" spans="1:15" ht="15">
      <c r="A2428" s="415"/>
      <c r="B2428" s="186"/>
      <c r="C2428" s="416"/>
      <c r="D2428" s="412"/>
      <c r="E2428" s="412"/>
      <c r="F2428" s="412"/>
      <c r="G2428" s="413"/>
      <c r="H2428" s="411"/>
      <c r="I2428" s="411"/>
      <c r="J2428" s="411"/>
      <c r="K2428" s="411"/>
      <c r="L2428" s="411"/>
      <c r="M2428" s="411"/>
      <c r="N2428" s="411"/>
      <c r="O2428" s="309"/>
    </row>
    <row r="2429" spans="1:15" ht="15">
      <c r="A2429" s="415"/>
      <c r="B2429" s="186"/>
      <c r="C2429" s="416"/>
      <c r="D2429" s="412"/>
      <c r="E2429" s="412"/>
      <c r="F2429" s="412"/>
      <c r="G2429" s="413"/>
      <c r="H2429" s="411"/>
      <c r="I2429" s="411"/>
      <c r="J2429" s="411"/>
      <c r="K2429" s="411"/>
      <c r="L2429" s="411"/>
      <c r="M2429" s="411"/>
      <c r="N2429" s="411"/>
      <c r="O2429" s="309"/>
    </row>
    <row r="2430" spans="1:15" ht="15">
      <c r="A2430" s="415"/>
      <c r="B2430" s="186"/>
      <c r="C2430" s="416"/>
      <c r="D2430" s="412"/>
      <c r="E2430" s="412"/>
      <c r="F2430" s="412"/>
      <c r="G2430" s="413"/>
      <c r="H2430" s="411"/>
      <c r="I2430" s="411"/>
      <c r="J2430" s="411"/>
      <c r="K2430" s="411"/>
      <c r="L2430" s="411"/>
      <c r="M2430" s="411"/>
      <c r="N2430" s="411"/>
      <c r="O2430" s="309"/>
    </row>
    <row r="2431" spans="1:15" ht="15">
      <c r="A2431" s="415"/>
      <c r="B2431" s="186"/>
      <c r="C2431" s="416"/>
      <c r="D2431" s="412"/>
      <c r="E2431" s="412"/>
      <c r="F2431" s="412"/>
      <c r="G2431" s="413"/>
      <c r="H2431" s="411"/>
      <c r="I2431" s="411"/>
      <c r="J2431" s="411"/>
      <c r="K2431" s="411"/>
      <c r="L2431" s="411"/>
      <c r="M2431" s="411"/>
      <c r="N2431" s="411"/>
      <c r="O2431" s="309"/>
    </row>
    <row r="2432" spans="1:15" ht="15">
      <c r="A2432" s="415"/>
      <c r="B2432" s="186"/>
      <c r="C2432" s="416"/>
      <c r="D2432" s="412"/>
      <c r="E2432" s="412"/>
      <c r="F2432" s="412"/>
      <c r="G2432" s="413"/>
      <c r="H2432" s="411"/>
      <c r="I2432" s="411"/>
      <c r="J2432" s="411"/>
      <c r="K2432" s="411"/>
      <c r="L2432" s="411"/>
      <c r="M2432" s="411"/>
      <c r="N2432" s="411"/>
      <c r="O2432" s="309"/>
    </row>
    <row r="2433" spans="1:15" ht="15">
      <c r="A2433" s="415"/>
      <c r="B2433" s="186"/>
      <c r="C2433" s="416"/>
      <c r="D2433" s="412"/>
      <c r="E2433" s="412"/>
      <c r="F2433" s="412"/>
      <c r="G2433" s="413"/>
      <c r="H2433" s="411"/>
      <c r="I2433" s="411"/>
      <c r="J2433" s="411"/>
      <c r="K2433" s="411"/>
      <c r="L2433" s="411"/>
      <c r="M2433" s="411"/>
      <c r="N2433" s="411"/>
      <c r="O2433" s="309"/>
    </row>
    <row r="2434" spans="1:15" ht="15">
      <c r="A2434" s="415"/>
      <c r="B2434" s="186"/>
      <c r="C2434" s="416"/>
      <c r="D2434" s="412"/>
      <c r="E2434" s="412"/>
      <c r="F2434" s="412"/>
      <c r="G2434" s="413"/>
      <c r="H2434" s="411"/>
      <c r="I2434" s="411"/>
      <c r="J2434" s="411"/>
      <c r="K2434" s="411"/>
      <c r="L2434" s="411"/>
      <c r="M2434" s="411"/>
      <c r="N2434" s="411"/>
      <c r="O2434" s="309"/>
    </row>
    <row r="2435" spans="1:15" ht="15">
      <c r="A2435" s="414"/>
      <c r="B2435" s="186"/>
      <c r="C2435" s="416"/>
      <c r="D2435" s="412"/>
      <c r="E2435" s="412"/>
      <c r="F2435" s="412"/>
      <c r="G2435" s="413"/>
      <c r="H2435" s="411"/>
      <c r="I2435" s="411"/>
      <c r="J2435" s="411"/>
      <c r="K2435" s="411"/>
      <c r="L2435" s="411"/>
      <c r="M2435" s="411"/>
      <c r="N2435" s="411"/>
      <c r="O2435" s="309"/>
    </row>
    <row r="2436" spans="1:15" ht="15">
      <c r="A2436" s="414"/>
      <c r="B2436" s="186"/>
      <c r="C2436" s="416"/>
      <c r="D2436" s="412"/>
      <c r="E2436" s="412"/>
      <c r="F2436" s="412"/>
      <c r="G2436" s="413"/>
      <c r="H2436" s="411"/>
      <c r="I2436" s="411"/>
      <c r="J2436" s="411"/>
      <c r="K2436" s="411"/>
      <c r="L2436" s="411"/>
      <c r="M2436" s="411"/>
      <c r="N2436" s="411"/>
      <c r="O2436" s="309"/>
    </row>
    <row r="2437" spans="1:15" ht="15">
      <c r="A2437" s="414"/>
      <c r="B2437" s="186"/>
      <c r="C2437" s="416"/>
      <c r="D2437" s="412"/>
      <c r="E2437" s="412"/>
      <c r="F2437" s="412"/>
      <c r="G2437" s="413"/>
      <c r="H2437" s="411"/>
      <c r="I2437" s="411"/>
      <c r="J2437" s="411"/>
      <c r="K2437" s="411"/>
      <c r="L2437" s="411"/>
      <c r="M2437" s="411"/>
      <c r="N2437" s="411"/>
      <c r="O2437" s="309"/>
    </row>
    <row r="2438" spans="1:15" ht="15">
      <c r="A2438" s="414"/>
      <c r="B2438" s="186"/>
      <c r="C2438" s="416"/>
      <c r="D2438" s="412"/>
      <c r="E2438" s="412"/>
      <c r="F2438" s="412"/>
      <c r="G2438" s="413"/>
      <c r="H2438" s="411"/>
      <c r="I2438" s="411"/>
      <c r="J2438" s="411"/>
      <c r="K2438" s="411"/>
      <c r="L2438" s="411"/>
      <c r="M2438" s="411"/>
      <c r="N2438" s="411"/>
      <c r="O2438" s="309"/>
    </row>
    <row r="2439" spans="1:15" ht="15">
      <c r="A2439" s="414"/>
      <c r="B2439" s="186"/>
      <c r="C2439" s="416"/>
      <c r="D2439" s="412"/>
      <c r="E2439" s="412"/>
      <c r="F2439" s="412"/>
      <c r="G2439" s="413"/>
      <c r="H2439" s="411"/>
      <c r="I2439" s="411"/>
      <c r="J2439" s="411"/>
      <c r="K2439" s="411"/>
      <c r="L2439" s="411"/>
      <c r="M2439" s="411"/>
      <c r="N2439" s="411"/>
      <c r="O2439" s="309"/>
    </row>
    <row r="2440" spans="1:15" ht="15">
      <c r="A2440" s="414"/>
      <c r="B2440" s="186"/>
      <c r="C2440" s="416"/>
      <c r="D2440" s="412"/>
      <c r="E2440" s="412"/>
      <c r="F2440" s="412"/>
      <c r="G2440" s="413"/>
      <c r="H2440" s="411"/>
      <c r="I2440" s="411"/>
      <c r="J2440" s="411"/>
      <c r="K2440" s="411"/>
      <c r="L2440" s="411"/>
      <c r="M2440" s="411"/>
      <c r="N2440" s="411"/>
      <c r="O2440" s="309"/>
    </row>
    <row r="2441" spans="1:15" ht="15">
      <c r="A2441" s="414"/>
      <c r="B2441" s="186"/>
      <c r="C2441" s="416"/>
      <c r="D2441" s="412"/>
      <c r="E2441" s="412"/>
      <c r="F2441" s="412"/>
      <c r="G2441" s="413"/>
      <c r="H2441" s="411"/>
      <c r="I2441" s="411"/>
      <c r="J2441" s="411"/>
      <c r="K2441" s="411"/>
      <c r="L2441" s="411"/>
      <c r="M2441" s="411"/>
      <c r="N2441" s="411"/>
      <c r="O2441" s="309"/>
    </row>
    <row r="2442" spans="1:15" ht="15">
      <c r="A2442" s="414"/>
      <c r="B2442" s="186"/>
      <c r="C2442" s="416"/>
      <c r="D2442" s="412"/>
      <c r="E2442" s="412"/>
      <c r="F2442" s="412"/>
      <c r="G2442" s="413"/>
      <c r="H2442" s="411"/>
      <c r="I2442" s="411"/>
      <c r="J2442" s="411"/>
      <c r="K2442" s="411"/>
      <c r="L2442" s="411"/>
      <c r="M2442" s="411"/>
      <c r="N2442" s="411"/>
      <c r="O2442" s="309"/>
    </row>
    <row r="2443" spans="1:15" ht="15">
      <c r="A2443" s="414"/>
      <c r="B2443" s="186"/>
      <c r="C2443" s="416"/>
      <c r="D2443" s="412"/>
      <c r="E2443" s="412"/>
      <c r="F2443" s="412"/>
      <c r="G2443" s="413"/>
      <c r="H2443" s="411"/>
      <c r="I2443" s="411"/>
      <c r="J2443" s="411"/>
      <c r="K2443" s="411"/>
      <c r="L2443" s="411"/>
      <c r="M2443" s="411"/>
      <c r="N2443" s="411"/>
      <c r="O2443" s="411"/>
    </row>
    <row r="2444" spans="1:15" ht="15">
      <c r="A2444" s="414"/>
      <c r="B2444" s="186"/>
      <c r="C2444" s="416"/>
      <c r="D2444" s="412"/>
      <c r="E2444" s="412"/>
      <c r="F2444" s="412"/>
      <c r="G2444" s="413"/>
      <c r="H2444" s="411"/>
      <c r="I2444" s="411"/>
      <c r="J2444" s="411"/>
      <c r="K2444" s="411"/>
      <c r="L2444" s="411"/>
      <c r="M2444" s="411"/>
      <c r="N2444" s="411"/>
      <c r="O2444" s="411"/>
    </row>
    <row r="2445" spans="1:15" ht="15">
      <c r="A2445" s="414"/>
      <c r="B2445" s="186"/>
      <c r="C2445" s="416"/>
      <c r="D2445" s="412"/>
      <c r="E2445" s="412"/>
      <c r="F2445" s="412"/>
      <c r="G2445" s="413"/>
      <c r="H2445" s="411"/>
      <c r="I2445" s="411"/>
      <c r="J2445" s="411"/>
      <c r="K2445" s="411"/>
      <c r="L2445" s="411"/>
      <c r="M2445" s="411"/>
      <c r="N2445" s="411"/>
      <c r="O2445" s="411"/>
    </row>
    <row r="2446" spans="1:15" ht="15">
      <c r="A2446" s="414"/>
      <c r="B2446" s="186"/>
      <c r="C2446" s="416"/>
      <c r="D2446" s="412"/>
      <c r="E2446" s="412"/>
      <c r="F2446" s="412"/>
      <c r="G2446" s="413"/>
      <c r="H2446" s="411"/>
      <c r="I2446" s="411"/>
      <c r="J2446" s="411"/>
      <c r="K2446" s="411"/>
      <c r="L2446" s="411"/>
      <c r="M2446" s="411"/>
      <c r="N2446" s="411"/>
      <c r="O2446" s="411"/>
    </row>
    <row r="2447" spans="1:15" ht="15">
      <c r="A2447" s="333"/>
      <c r="B2447" s="354"/>
      <c r="C2447" s="367"/>
      <c r="D2447" s="353"/>
      <c r="E2447" s="353"/>
      <c r="F2447" s="353"/>
      <c r="G2447" s="353"/>
      <c r="H2447" s="353"/>
      <c r="I2447" s="353"/>
      <c r="J2447" s="353"/>
      <c r="K2447" s="353"/>
      <c r="L2447" s="353"/>
      <c r="M2447" s="353"/>
      <c r="N2447" s="353"/>
      <c r="O2447" s="353"/>
    </row>
    <row r="2448" spans="1:15" ht="15">
      <c r="A2448" s="414"/>
      <c r="B2448" s="186"/>
      <c r="C2448" s="416"/>
      <c r="D2448" s="412"/>
      <c r="E2448" s="412"/>
      <c r="F2448" s="412"/>
      <c r="G2448" s="413"/>
      <c r="H2448" s="411"/>
      <c r="I2448" s="411"/>
      <c r="J2448" s="411"/>
      <c r="K2448" s="411"/>
      <c r="L2448" s="411"/>
      <c r="M2448" s="411"/>
      <c r="N2448" s="411"/>
      <c r="O2448" s="411"/>
    </row>
    <row r="2449" spans="1:15" ht="15">
      <c r="A2449" s="414"/>
      <c r="B2449" s="186"/>
      <c r="C2449" s="416"/>
      <c r="D2449" s="412"/>
      <c r="E2449" s="412"/>
      <c r="F2449" s="412"/>
      <c r="G2449" s="413"/>
      <c r="H2449" s="411"/>
      <c r="I2449" s="411"/>
      <c r="J2449" s="411"/>
      <c r="K2449" s="411"/>
      <c r="L2449" s="411"/>
      <c r="M2449" s="411"/>
      <c r="N2449" s="411"/>
      <c r="O2449" s="411"/>
    </row>
    <row r="2450" spans="1:15" ht="15">
      <c r="A2450" s="414"/>
      <c r="B2450" s="186"/>
      <c r="C2450" s="416"/>
      <c r="D2450" s="412"/>
      <c r="E2450" s="412"/>
      <c r="F2450" s="412"/>
      <c r="G2450" s="413"/>
      <c r="H2450" s="411"/>
      <c r="I2450" s="411"/>
      <c r="J2450" s="411"/>
      <c r="K2450" s="411"/>
      <c r="L2450" s="411"/>
      <c r="M2450" s="411"/>
      <c r="N2450" s="411"/>
      <c r="O2450" s="411"/>
    </row>
    <row r="2451" spans="1:15" ht="15">
      <c r="A2451" s="414"/>
      <c r="B2451" s="186"/>
      <c r="C2451" s="416"/>
      <c r="D2451" s="412"/>
      <c r="E2451" s="412"/>
      <c r="F2451" s="412"/>
      <c r="G2451" s="412"/>
      <c r="H2451" s="412"/>
      <c r="I2451" s="412"/>
      <c r="J2451" s="412"/>
      <c r="K2451" s="412"/>
      <c r="L2451" s="412"/>
      <c r="M2451" s="412"/>
      <c r="N2451" s="412"/>
      <c r="O2451" s="412"/>
    </row>
    <row r="2452" spans="1:15" ht="15">
      <c r="A2452" s="414"/>
      <c r="B2452" s="186"/>
      <c r="C2452" s="416"/>
      <c r="D2452" s="412"/>
      <c r="E2452" s="412"/>
      <c r="F2452" s="412"/>
      <c r="G2452" s="412"/>
      <c r="H2452" s="412"/>
      <c r="I2452" s="412"/>
      <c r="J2452" s="412"/>
      <c r="K2452" s="412"/>
      <c r="L2452" s="412"/>
      <c r="M2452" s="412"/>
      <c r="N2452" s="412"/>
      <c r="O2452" s="412"/>
    </row>
    <row r="2453" spans="1:15" ht="15">
      <c r="A2453" s="414"/>
      <c r="B2453" s="186"/>
      <c r="C2453" s="416"/>
      <c r="D2453" s="412"/>
      <c r="E2453" s="412"/>
      <c r="F2453" s="412"/>
      <c r="G2453" s="412"/>
      <c r="H2453" s="412"/>
      <c r="I2453" s="412"/>
      <c r="J2453" s="412"/>
      <c r="K2453" s="412"/>
      <c r="L2453" s="412"/>
      <c r="M2453" s="412"/>
      <c r="N2453" s="412"/>
      <c r="O2453" s="412"/>
    </row>
    <row r="2454" spans="1:15" ht="15">
      <c r="A2454" s="414"/>
      <c r="B2454" s="186"/>
      <c r="C2454" s="416"/>
      <c r="D2454" s="412"/>
      <c r="E2454" s="412"/>
      <c r="F2454" s="412"/>
      <c r="G2454" s="413"/>
      <c r="H2454" s="411"/>
      <c r="I2454" s="411"/>
      <c r="J2454" s="411"/>
      <c r="K2454" s="411"/>
      <c r="L2454" s="411"/>
      <c r="M2454" s="411"/>
      <c r="N2454" s="411"/>
      <c r="O2454" s="411"/>
    </row>
    <row r="2455" spans="1:15" ht="15">
      <c r="A2455" s="414"/>
      <c r="B2455" s="186"/>
      <c r="C2455" s="416"/>
      <c r="D2455" s="412"/>
      <c r="E2455" s="412"/>
      <c r="F2455" s="412"/>
      <c r="G2455" s="413"/>
      <c r="H2455" s="411"/>
      <c r="I2455" s="411"/>
      <c r="J2455" s="411"/>
      <c r="K2455" s="411"/>
      <c r="L2455" s="411"/>
      <c r="M2455" s="411"/>
      <c r="N2455" s="411"/>
      <c r="O2455" s="411"/>
    </row>
    <row r="2456" spans="1:15" ht="15">
      <c r="A2456" s="414"/>
      <c r="B2456" s="186"/>
      <c r="C2456" s="416"/>
      <c r="D2456" s="412"/>
      <c r="E2456" s="412"/>
      <c r="F2456" s="412"/>
      <c r="G2456" s="413"/>
      <c r="H2456" s="411"/>
      <c r="I2456" s="411"/>
      <c r="J2456" s="411"/>
      <c r="K2456" s="411"/>
      <c r="L2456" s="411"/>
      <c r="M2456" s="411"/>
      <c r="N2456" s="411"/>
      <c r="O2456" s="411"/>
    </row>
    <row r="2457" spans="1:15" ht="15">
      <c r="A2457" s="415"/>
      <c r="B2457" s="186"/>
      <c r="C2457" s="416"/>
      <c r="D2457" s="412"/>
      <c r="E2457" s="412"/>
      <c r="F2457" s="412"/>
      <c r="G2457" s="412"/>
      <c r="H2457" s="412"/>
      <c r="I2457" s="412"/>
      <c r="J2457" s="412"/>
      <c r="K2457" s="412"/>
      <c r="L2457" s="412"/>
      <c r="M2457" s="412"/>
      <c r="N2457" s="412"/>
      <c r="O2457" s="412"/>
    </row>
    <row r="2458" spans="1:15" ht="15">
      <c r="A2458" s="415"/>
      <c r="B2458" s="186"/>
      <c r="C2458" s="416"/>
      <c r="D2458" s="412"/>
      <c r="E2458" s="412"/>
      <c r="F2458" s="412"/>
      <c r="G2458" s="412"/>
      <c r="H2458" s="412"/>
      <c r="I2458" s="412"/>
      <c r="J2458" s="412"/>
      <c r="K2458" s="412"/>
      <c r="L2458" s="412"/>
      <c r="M2458" s="412"/>
      <c r="N2458" s="412"/>
      <c r="O2458" s="412"/>
    </row>
    <row r="2459" spans="1:15" ht="15">
      <c r="A2459" s="415"/>
      <c r="B2459" s="186"/>
      <c r="C2459" s="416"/>
      <c r="D2459" s="412"/>
      <c r="E2459" s="412"/>
      <c r="F2459" s="412"/>
      <c r="G2459" s="412"/>
      <c r="H2459" s="412"/>
      <c r="I2459" s="412"/>
      <c r="J2459" s="412"/>
      <c r="K2459" s="412"/>
      <c r="L2459" s="412"/>
      <c r="M2459" s="412"/>
      <c r="N2459" s="412"/>
      <c r="O2459" s="412"/>
    </row>
    <row r="2460" spans="1:15" ht="15">
      <c r="A2460" s="415"/>
      <c r="B2460" s="186"/>
      <c r="C2460" s="416"/>
      <c r="D2460" s="412"/>
      <c r="E2460" s="412"/>
      <c r="F2460" s="412"/>
      <c r="G2460" s="412"/>
      <c r="H2460" s="412"/>
      <c r="I2460" s="412"/>
      <c r="J2460" s="412"/>
      <c r="K2460" s="412"/>
      <c r="L2460" s="412"/>
      <c r="M2460" s="412"/>
      <c r="N2460" s="412"/>
      <c r="O2460" s="412"/>
    </row>
    <row r="2461" spans="1:15" ht="15">
      <c r="A2461" s="415"/>
      <c r="B2461" s="186"/>
      <c r="C2461" s="416"/>
      <c r="D2461" s="412"/>
      <c r="E2461" s="412"/>
      <c r="F2461" s="412"/>
      <c r="G2461" s="412"/>
      <c r="H2461" s="412"/>
      <c r="I2461" s="412"/>
      <c r="J2461" s="412"/>
      <c r="K2461" s="412"/>
      <c r="L2461" s="412"/>
      <c r="M2461" s="412"/>
      <c r="N2461" s="412"/>
      <c r="O2461" s="412"/>
    </row>
    <row r="2462" spans="1:15" ht="15">
      <c r="A2462" s="414"/>
      <c r="B2462" s="186"/>
      <c r="C2462" s="416"/>
      <c r="D2462" s="412"/>
      <c r="E2462" s="412"/>
      <c r="F2462" s="412"/>
      <c r="G2462" s="413"/>
      <c r="H2462" s="411"/>
      <c r="I2462" s="411"/>
      <c r="J2462" s="411"/>
      <c r="K2462" s="411"/>
      <c r="L2462" s="411"/>
      <c r="M2462" s="411"/>
      <c r="N2462" s="411"/>
      <c r="O2462" s="411"/>
    </row>
    <row r="2463" spans="1:15" ht="15">
      <c r="A2463" s="414"/>
      <c r="B2463" s="186"/>
      <c r="C2463" s="416"/>
      <c r="D2463" s="412"/>
      <c r="E2463" s="412"/>
      <c r="F2463" s="412"/>
      <c r="G2463" s="413"/>
      <c r="H2463" s="411"/>
      <c r="I2463" s="411"/>
      <c r="J2463" s="411"/>
      <c r="K2463" s="411"/>
      <c r="L2463" s="411"/>
      <c r="M2463" s="411"/>
      <c r="N2463" s="411"/>
      <c r="O2463" s="411"/>
    </row>
    <row r="2464" spans="1:15" ht="15">
      <c r="A2464" s="414"/>
      <c r="B2464" s="186"/>
      <c r="C2464" s="416"/>
      <c r="D2464" s="412"/>
      <c r="E2464" s="412"/>
      <c r="F2464" s="412"/>
      <c r="G2464" s="413"/>
      <c r="H2464" s="411"/>
      <c r="I2464" s="411"/>
      <c r="J2464" s="411"/>
      <c r="K2464" s="411"/>
      <c r="L2464" s="411"/>
      <c r="M2464" s="411"/>
      <c r="N2464" s="411"/>
      <c r="O2464" s="411"/>
    </row>
    <row r="2465" spans="1:15" ht="15">
      <c r="A2465" s="331"/>
      <c r="B2465" s="186"/>
      <c r="C2465" s="45"/>
      <c r="D2465" s="177"/>
      <c r="E2465" s="177"/>
      <c r="F2465" s="177"/>
      <c r="G2465" s="46"/>
      <c r="H2465" s="47"/>
      <c r="I2465" s="47"/>
      <c r="J2465" s="47"/>
      <c r="K2465" s="47"/>
      <c r="L2465" s="47"/>
      <c r="M2465" s="47"/>
      <c r="N2465" s="47"/>
      <c r="O2465" s="47"/>
    </row>
    <row r="2466" spans="1:15" ht="15">
      <c r="A2466" s="282"/>
      <c r="B2466" s="186"/>
      <c r="C2466" s="45"/>
      <c r="D2466" s="177"/>
      <c r="E2466" s="177"/>
      <c r="F2466" s="177"/>
      <c r="G2466" s="46"/>
      <c r="H2466" s="47"/>
      <c r="I2466" s="47"/>
      <c r="J2466" s="47"/>
      <c r="K2466" s="47"/>
      <c r="L2466" s="47"/>
      <c r="M2466" s="47"/>
      <c r="N2466" s="47"/>
      <c r="O2466" s="47"/>
    </row>
    <row r="2467" spans="1:15" ht="15">
      <c r="A2467" s="414"/>
      <c r="B2467" s="186"/>
      <c r="C2467" s="416"/>
      <c r="D2467" s="412"/>
      <c r="E2467" s="412"/>
      <c r="F2467" s="412"/>
      <c r="G2467" s="413"/>
      <c r="H2467" s="411"/>
      <c r="I2467" s="411"/>
      <c r="J2467" s="411"/>
      <c r="K2467" s="411"/>
      <c r="L2467" s="411"/>
      <c r="M2467" s="411"/>
      <c r="N2467" s="411"/>
      <c r="O2467" s="411"/>
    </row>
    <row r="2468" spans="1:15" ht="15">
      <c r="A2468" s="415"/>
      <c r="B2468" s="186"/>
      <c r="C2468" s="416"/>
      <c r="D2468" s="412"/>
      <c r="E2468" s="412"/>
      <c r="F2468" s="412"/>
      <c r="G2468" s="413"/>
      <c r="H2468" s="411"/>
      <c r="I2468" s="411"/>
      <c r="J2468" s="411"/>
      <c r="K2468" s="411"/>
      <c r="L2468" s="411"/>
      <c r="M2468" s="411"/>
      <c r="N2468" s="411"/>
      <c r="O2468" s="411"/>
    </row>
    <row r="2469" spans="1:15" ht="15">
      <c r="A2469" s="415"/>
      <c r="B2469" s="186"/>
      <c r="C2469" s="416"/>
      <c r="D2469" s="412"/>
      <c r="E2469" s="412"/>
      <c r="F2469" s="412"/>
      <c r="G2469" s="413"/>
      <c r="H2469" s="411"/>
      <c r="I2469" s="411"/>
      <c r="J2469" s="411"/>
      <c r="K2469" s="411"/>
      <c r="L2469" s="411"/>
      <c r="M2469" s="411"/>
      <c r="N2469" s="411"/>
      <c r="O2469" s="411"/>
    </row>
    <row r="2470" spans="1:15" ht="15">
      <c r="A2470" s="415"/>
      <c r="B2470" s="186"/>
      <c r="C2470" s="416"/>
      <c r="D2470" s="412"/>
      <c r="E2470" s="412"/>
      <c r="F2470" s="412"/>
      <c r="G2470" s="413"/>
      <c r="H2470" s="411"/>
      <c r="I2470" s="411"/>
      <c r="J2470" s="411"/>
      <c r="K2470" s="411"/>
      <c r="L2470" s="411"/>
      <c r="M2470" s="411"/>
      <c r="N2470" s="411"/>
      <c r="O2470" s="411"/>
    </row>
    <row r="2471" spans="1:15" ht="15">
      <c r="A2471" s="415"/>
      <c r="B2471" s="186"/>
      <c r="C2471" s="416"/>
      <c r="D2471" s="412"/>
      <c r="E2471" s="412"/>
      <c r="F2471" s="412"/>
      <c r="G2471" s="413"/>
      <c r="H2471" s="411"/>
      <c r="I2471" s="411"/>
      <c r="J2471" s="411"/>
      <c r="K2471" s="411"/>
      <c r="L2471" s="411"/>
      <c r="M2471" s="411"/>
      <c r="N2471" s="411"/>
      <c r="O2471" s="411"/>
    </row>
    <row r="2472" spans="1:15" ht="15">
      <c r="A2472" s="415"/>
      <c r="B2472" s="186"/>
      <c r="C2472" s="416"/>
      <c r="D2472" s="412"/>
      <c r="E2472" s="412"/>
      <c r="F2472" s="412"/>
      <c r="G2472" s="413"/>
      <c r="H2472" s="411"/>
      <c r="I2472" s="411"/>
      <c r="J2472" s="411"/>
      <c r="K2472" s="411"/>
      <c r="L2472" s="411"/>
      <c r="M2472" s="411"/>
      <c r="N2472" s="411"/>
      <c r="O2472" s="411"/>
    </row>
    <row r="2473" spans="1:15" ht="15">
      <c r="A2473" s="415"/>
      <c r="B2473" s="186"/>
      <c r="C2473" s="416"/>
      <c r="D2473" s="412"/>
      <c r="E2473" s="412"/>
      <c r="F2473" s="412"/>
      <c r="G2473" s="413"/>
      <c r="H2473" s="411"/>
      <c r="I2473" s="411"/>
      <c r="J2473" s="411"/>
      <c r="K2473" s="411"/>
      <c r="L2473" s="411"/>
      <c r="M2473" s="411"/>
      <c r="N2473" s="411"/>
      <c r="O2473" s="411"/>
    </row>
    <row r="2474" spans="1:15" ht="15">
      <c r="A2474" s="415"/>
      <c r="B2474" s="186"/>
      <c r="C2474" s="416"/>
      <c r="D2474" s="412"/>
      <c r="E2474" s="412"/>
      <c r="F2474" s="412"/>
      <c r="G2474" s="413"/>
      <c r="H2474" s="411"/>
      <c r="I2474" s="411"/>
      <c r="J2474" s="411"/>
      <c r="K2474" s="411"/>
      <c r="L2474" s="411"/>
      <c r="M2474" s="411"/>
      <c r="N2474" s="411"/>
      <c r="O2474" s="411"/>
    </row>
    <row r="2475" spans="1:15" ht="15">
      <c r="A2475" s="415"/>
      <c r="B2475" s="186"/>
      <c r="C2475" s="416"/>
      <c r="D2475" s="412"/>
      <c r="E2475" s="412"/>
      <c r="F2475" s="412"/>
      <c r="G2475" s="413"/>
      <c r="H2475" s="411"/>
      <c r="I2475" s="411"/>
      <c r="J2475" s="411"/>
      <c r="K2475" s="411"/>
      <c r="L2475" s="411"/>
      <c r="M2475" s="411"/>
      <c r="N2475" s="411"/>
      <c r="O2475" s="411"/>
    </row>
    <row r="2476" spans="1:15" ht="15">
      <c r="A2476" s="414"/>
      <c r="B2476" s="186"/>
      <c r="C2476" s="416"/>
      <c r="D2476" s="412"/>
      <c r="E2476" s="412"/>
      <c r="F2476" s="412"/>
      <c r="G2476" s="413"/>
      <c r="H2476" s="411"/>
      <c r="I2476" s="411"/>
      <c r="J2476" s="411"/>
      <c r="K2476" s="411"/>
      <c r="L2476" s="411"/>
      <c r="M2476" s="411"/>
      <c r="N2476" s="411"/>
      <c r="O2476" s="411"/>
    </row>
    <row r="2477" spans="1:15" ht="15">
      <c r="A2477" s="418"/>
      <c r="B2477" s="186"/>
      <c r="C2477" s="416"/>
      <c r="D2477" s="412"/>
      <c r="E2477" s="412"/>
      <c r="F2477" s="412"/>
      <c r="G2477" s="413"/>
      <c r="H2477" s="411"/>
      <c r="I2477" s="411"/>
      <c r="J2477" s="411"/>
      <c r="K2477" s="411"/>
      <c r="L2477" s="411"/>
      <c r="M2477" s="411"/>
      <c r="N2477" s="411"/>
      <c r="O2477" s="411"/>
    </row>
    <row r="2478" spans="1:15" ht="15">
      <c r="A2478" s="418"/>
      <c r="B2478" s="186"/>
      <c r="C2478" s="416"/>
      <c r="D2478" s="412"/>
      <c r="E2478" s="412"/>
      <c r="F2478" s="412"/>
      <c r="G2478" s="413"/>
      <c r="H2478" s="411"/>
      <c r="I2478" s="411"/>
      <c r="J2478" s="411"/>
      <c r="K2478" s="411"/>
      <c r="L2478" s="411"/>
      <c r="M2478" s="411"/>
      <c r="N2478" s="411"/>
      <c r="O2478" s="411"/>
    </row>
    <row r="2479" spans="1:15" ht="15">
      <c r="A2479" s="418"/>
      <c r="B2479" s="186"/>
      <c r="C2479" s="416"/>
      <c r="D2479" s="412"/>
      <c r="E2479" s="412"/>
      <c r="F2479" s="412"/>
      <c r="G2479" s="413"/>
      <c r="H2479" s="411"/>
      <c r="I2479" s="411"/>
      <c r="J2479" s="411"/>
      <c r="K2479" s="411"/>
      <c r="L2479" s="411"/>
      <c r="M2479" s="411"/>
      <c r="N2479" s="411"/>
      <c r="O2479" s="411"/>
    </row>
    <row r="2480" spans="1:15" ht="15">
      <c r="A2480" s="414"/>
      <c r="B2480" s="186"/>
      <c r="C2480" s="416"/>
      <c r="D2480" s="412"/>
      <c r="E2480" s="412"/>
      <c r="F2480" s="412"/>
      <c r="G2480" s="413"/>
      <c r="H2480" s="411"/>
      <c r="I2480" s="411"/>
      <c r="J2480" s="411"/>
      <c r="K2480" s="411"/>
      <c r="L2480" s="411"/>
      <c r="M2480" s="411"/>
      <c r="N2480" s="411"/>
      <c r="O2480" s="411"/>
    </row>
    <row r="2481" spans="1:15" ht="15">
      <c r="A2481" s="415"/>
      <c r="B2481" s="186"/>
      <c r="C2481" s="416"/>
      <c r="D2481" s="412"/>
      <c r="E2481" s="412"/>
      <c r="F2481" s="412"/>
      <c r="G2481" s="413"/>
      <c r="H2481" s="411"/>
      <c r="I2481" s="411"/>
      <c r="J2481" s="411"/>
      <c r="K2481" s="411"/>
      <c r="L2481" s="411"/>
      <c r="M2481" s="411"/>
      <c r="N2481" s="411"/>
      <c r="O2481" s="411"/>
    </row>
    <row r="2482" spans="1:15" ht="15">
      <c r="A2482" s="415"/>
      <c r="B2482" s="186"/>
      <c r="C2482" s="416"/>
      <c r="D2482" s="412"/>
      <c r="E2482" s="412"/>
      <c r="F2482" s="412"/>
      <c r="G2482" s="413"/>
      <c r="H2482" s="411"/>
      <c r="I2482" s="411"/>
      <c r="J2482" s="411"/>
      <c r="K2482" s="411"/>
      <c r="L2482" s="411"/>
      <c r="M2482" s="411"/>
      <c r="N2482" s="411"/>
      <c r="O2482" s="411"/>
    </row>
    <row r="2483" spans="1:15" ht="15">
      <c r="A2483" s="415"/>
      <c r="B2483" s="186"/>
      <c r="C2483" s="416"/>
      <c r="D2483" s="412"/>
      <c r="E2483" s="412"/>
      <c r="F2483" s="412"/>
      <c r="G2483" s="413"/>
      <c r="H2483" s="411"/>
      <c r="I2483" s="411"/>
      <c r="J2483" s="411"/>
      <c r="K2483" s="411"/>
      <c r="L2483" s="411"/>
      <c r="M2483" s="411"/>
      <c r="N2483" s="411"/>
      <c r="O2483" s="411"/>
    </row>
    <row r="2484" spans="1:15" ht="15">
      <c r="A2484" s="414"/>
      <c r="B2484" s="326"/>
      <c r="C2484" s="416"/>
      <c r="D2484" s="412"/>
      <c r="E2484" s="412"/>
      <c r="F2484" s="412"/>
      <c r="G2484" s="413"/>
      <c r="H2484" s="411"/>
      <c r="I2484" s="411"/>
      <c r="J2484" s="411"/>
      <c r="K2484" s="411"/>
      <c r="L2484" s="411"/>
      <c r="M2484" s="411"/>
      <c r="N2484" s="411"/>
      <c r="O2484" s="411"/>
    </row>
    <row r="2485" spans="1:15" ht="15">
      <c r="A2485" s="414"/>
      <c r="B2485" s="326"/>
      <c r="C2485" s="416"/>
      <c r="D2485" s="412"/>
      <c r="E2485" s="412"/>
      <c r="F2485" s="412"/>
      <c r="G2485" s="413"/>
      <c r="H2485" s="411"/>
      <c r="I2485" s="411"/>
      <c r="J2485" s="411"/>
      <c r="K2485" s="411"/>
      <c r="L2485" s="411"/>
      <c r="M2485" s="411"/>
      <c r="N2485" s="411"/>
      <c r="O2485" s="411"/>
    </row>
    <row r="2486" spans="1:15" ht="15">
      <c r="A2486" s="414"/>
      <c r="B2486" s="326"/>
      <c r="C2486" s="416"/>
      <c r="D2486" s="412"/>
      <c r="E2486" s="412"/>
      <c r="F2486" s="412"/>
      <c r="G2486" s="413"/>
      <c r="H2486" s="411"/>
      <c r="I2486" s="411"/>
      <c r="J2486" s="411"/>
      <c r="K2486" s="411"/>
      <c r="L2486" s="411"/>
      <c r="M2486" s="411"/>
      <c r="N2486" s="411"/>
      <c r="O2486" s="411"/>
    </row>
    <row r="2487" spans="1:15" ht="15">
      <c r="A2487" s="414"/>
      <c r="B2487" s="326"/>
      <c r="C2487" s="416"/>
      <c r="D2487" s="412"/>
      <c r="E2487" s="412"/>
      <c r="F2487" s="412"/>
      <c r="G2487" s="413"/>
      <c r="H2487" s="411"/>
      <c r="I2487" s="411"/>
      <c r="J2487" s="411"/>
      <c r="K2487" s="411"/>
      <c r="L2487" s="411"/>
      <c r="M2487" s="411"/>
      <c r="N2487" s="411"/>
      <c r="O2487" s="411"/>
    </row>
    <row r="2488" spans="1:15" ht="15">
      <c r="A2488" s="414"/>
      <c r="B2488" s="326"/>
      <c r="C2488" s="416"/>
      <c r="D2488" s="412"/>
      <c r="E2488" s="412"/>
      <c r="F2488" s="412"/>
      <c r="G2488" s="413"/>
      <c r="H2488" s="411"/>
      <c r="I2488" s="411"/>
      <c r="J2488" s="411"/>
      <c r="K2488" s="411"/>
      <c r="L2488" s="411"/>
      <c r="M2488" s="411"/>
      <c r="N2488" s="411"/>
      <c r="O2488" s="411"/>
    </row>
    <row r="2489" spans="1:15" ht="15">
      <c r="A2489" s="414"/>
      <c r="B2489" s="326"/>
      <c r="C2489" s="416"/>
      <c r="D2489" s="412"/>
      <c r="E2489" s="412"/>
      <c r="F2489" s="412"/>
      <c r="G2489" s="413"/>
      <c r="H2489" s="411"/>
      <c r="I2489" s="411"/>
      <c r="J2489" s="411"/>
      <c r="K2489" s="411"/>
      <c r="L2489" s="411"/>
      <c r="M2489" s="411"/>
      <c r="N2489" s="411"/>
      <c r="O2489" s="411"/>
    </row>
    <row r="2490" spans="1:15" ht="15">
      <c r="A2490" s="414"/>
      <c r="B2490" s="326"/>
      <c r="C2490" s="416"/>
      <c r="D2490" s="412"/>
      <c r="E2490" s="412"/>
      <c r="F2490" s="412"/>
      <c r="G2490" s="413"/>
      <c r="H2490" s="411"/>
      <c r="I2490" s="411"/>
      <c r="J2490" s="411"/>
      <c r="K2490" s="411"/>
      <c r="L2490" s="411"/>
      <c r="M2490" s="411"/>
      <c r="N2490" s="411"/>
      <c r="O2490" s="411"/>
    </row>
    <row r="2491" spans="1:15" ht="15">
      <c r="A2491" s="414"/>
      <c r="B2491" s="326"/>
      <c r="C2491" s="416"/>
      <c r="D2491" s="412"/>
      <c r="E2491" s="412"/>
      <c r="F2491" s="412"/>
      <c r="G2491" s="413"/>
      <c r="H2491" s="411"/>
      <c r="I2491" s="411"/>
      <c r="J2491" s="411"/>
      <c r="K2491" s="411"/>
      <c r="L2491" s="411"/>
      <c r="M2491" s="411"/>
      <c r="N2491" s="411"/>
      <c r="O2491" s="411"/>
    </row>
    <row r="2492" spans="1:15" ht="15">
      <c r="A2492" s="414"/>
      <c r="B2492" s="326"/>
      <c r="C2492" s="416"/>
      <c r="D2492" s="412"/>
      <c r="E2492" s="412"/>
      <c r="F2492" s="412"/>
      <c r="G2492" s="413"/>
      <c r="H2492" s="411"/>
      <c r="I2492" s="411"/>
      <c r="J2492" s="411"/>
      <c r="K2492" s="411"/>
      <c r="L2492" s="411"/>
      <c r="M2492" s="411"/>
      <c r="N2492" s="411"/>
      <c r="O2492" s="411"/>
    </row>
    <row r="2493" spans="1:15" ht="15">
      <c r="A2493" s="414"/>
      <c r="B2493" s="326"/>
      <c r="C2493" s="416"/>
      <c r="D2493" s="412"/>
      <c r="E2493" s="412"/>
      <c r="F2493" s="412"/>
      <c r="G2493" s="413"/>
      <c r="H2493" s="411"/>
      <c r="I2493" s="411"/>
      <c r="J2493" s="411"/>
      <c r="K2493" s="411"/>
      <c r="L2493" s="411"/>
      <c r="M2493" s="411"/>
      <c r="N2493" s="411"/>
      <c r="O2493" s="411"/>
    </row>
    <row r="2494" spans="1:15" ht="15">
      <c r="A2494" s="414"/>
      <c r="B2494" s="326"/>
      <c r="C2494" s="416"/>
      <c r="D2494" s="412"/>
      <c r="E2494" s="412"/>
      <c r="F2494" s="412"/>
      <c r="G2494" s="413"/>
      <c r="H2494" s="411"/>
      <c r="I2494" s="411"/>
      <c r="J2494" s="411"/>
      <c r="K2494" s="411"/>
      <c r="L2494" s="411"/>
      <c r="M2494" s="411"/>
      <c r="N2494" s="411"/>
      <c r="O2494" s="411"/>
    </row>
    <row r="2495" spans="1:15" ht="15">
      <c r="A2495" s="414"/>
      <c r="B2495" s="326"/>
      <c r="C2495" s="416"/>
      <c r="D2495" s="412"/>
      <c r="E2495" s="412"/>
      <c r="F2495" s="412"/>
      <c r="G2495" s="413"/>
      <c r="H2495" s="411"/>
      <c r="I2495" s="411"/>
      <c r="J2495" s="411"/>
      <c r="K2495" s="411"/>
      <c r="L2495" s="411"/>
      <c r="M2495" s="411"/>
      <c r="N2495" s="411"/>
      <c r="O2495" s="411"/>
    </row>
    <row r="2496" spans="1:15" ht="12.75">
      <c r="A2496" s="361"/>
      <c r="B2496" s="309"/>
      <c r="C2496" s="309"/>
      <c r="D2496" s="309"/>
      <c r="E2496" s="309"/>
      <c r="F2496" s="309"/>
      <c r="G2496" s="309"/>
      <c r="H2496" s="309"/>
      <c r="I2496" s="309"/>
      <c r="J2496" s="309"/>
      <c r="K2496" s="309"/>
      <c r="L2496" s="309"/>
      <c r="M2496" s="309"/>
      <c r="N2496" s="309"/>
      <c r="O2496" s="309"/>
    </row>
    <row r="2497" spans="1:15" ht="15">
      <c r="A2497" s="361"/>
      <c r="B2497" s="309"/>
      <c r="C2497" s="309"/>
      <c r="D2497" s="346"/>
      <c r="E2497" s="346"/>
      <c r="F2497" s="346"/>
      <c r="G2497" s="346"/>
      <c r="H2497" s="346"/>
      <c r="I2497" s="346"/>
      <c r="J2497" s="346"/>
      <c r="K2497" s="346"/>
      <c r="L2497" s="346"/>
      <c r="M2497" s="346"/>
      <c r="N2497" s="346"/>
      <c r="O2497" s="346"/>
    </row>
    <row r="2498" spans="1:15" ht="15">
      <c r="A2498" s="361"/>
      <c r="B2498" s="309"/>
      <c r="C2498" s="309"/>
      <c r="D2498" s="346"/>
      <c r="E2498" s="346"/>
      <c r="F2498" s="346"/>
      <c r="G2498" s="346"/>
      <c r="H2498" s="346"/>
      <c r="I2498" s="346"/>
      <c r="J2498" s="346"/>
      <c r="K2498" s="346"/>
      <c r="L2498" s="346"/>
      <c r="M2498" s="346"/>
      <c r="N2498" s="346"/>
      <c r="O2498" s="346"/>
    </row>
    <row r="2499" spans="1:15" ht="15">
      <c r="A2499" s="414"/>
      <c r="B2499" s="186"/>
      <c r="C2499" s="416"/>
      <c r="D2499" s="412"/>
      <c r="E2499" s="412"/>
      <c r="F2499" s="412"/>
      <c r="G2499" s="413"/>
      <c r="H2499" s="411"/>
      <c r="I2499" s="411"/>
      <c r="J2499" s="411"/>
      <c r="K2499" s="411"/>
      <c r="L2499" s="411"/>
      <c r="M2499" s="411"/>
      <c r="N2499" s="411"/>
      <c r="O2499" s="411"/>
    </row>
    <row r="2500" spans="1:15" ht="15">
      <c r="A2500" s="414"/>
      <c r="B2500" s="186"/>
      <c r="C2500" s="416"/>
      <c r="D2500" s="412"/>
      <c r="E2500" s="412"/>
      <c r="F2500" s="412"/>
      <c r="G2500" s="413"/>
      <c r="H2500" s="411"/>
      <c r="I2500" s="411"/>
      <c r="J2500" s="411"/>
      <c r="K2500" s="411"/>
      <c r="L2500" s="411"/>
      <c r="M2500" s="411"/>
      <c r="N2500" s="411"/>
      <c r="O2500" s="411"/>
    </row>
    <row r="2501" spans="1:15" ht="15">
      <c r="A2501" s="414"/>
      <c r="B2501" s="186"/>
      <c r="C2501" s="416"/>
      <c r="D2501" s="412"/>
      <c r="E2501" s="412"/>
      <c r="F2501" s="412"/>
      <c r="G2501" s="413"/>
      <c r="H2501" s="411"/>
      <c r="I2501" s="411"/>
      <c r="J2501" s="411"/>
      <c r="K2501" s="411"/>
      <c r="L2501" s="411"/>
      <c r="M2501" s="411"/>
      <c r="N2501" s="411"/>
      <c r="O2501" s="411"/>
    </row>
    <row r="2502" spans="1:15" ht="15">
      <c r="A2502" s="414"/>
      <c r="B2502" s="186"/>
      <c r="C2502" s="416"/>
      <c r="D2502" s="412"/>
      <c r="E2502" s="412"/>
      <c r="F2502" s="412"/>
      <c r="G2502" s="413"/>
      <c r="H2502" s="411"/>
      <c r="I2502" s="411"/>
      <c r="J2502" s="411"/>
      <c r="K2502" s="411"/>
      <c r="L2502" s="411"/>
      <c r="M2502" s="411"/>
      <c r="N2502" s="411"/>
      <c r="O2502" s="411"/>
    </row>
    <row r="2503" spans="1:15" ht="15">
      <c r="A2503" s="414"/>
      <c r="B2503" s="186"/>
      <c r="C2503" s="416"/>
      <c r="D2503" s="412"/>
      <c r="E2503" s="412"/>
      <c r="F2503" s="412"/>
      <c r="G2503" s="413"/>
      <c r="H2503" s="411"/>
      <c r="I2503" s="411"/>
      <c r="J2503" s="411"/>
      <c r="K2503" s="411"/>
      <c r="L2503" s="411"/>
      <c r="M2503" s="411"/>
      <c r="N2503" s="411"/>
      <c r="O2503" s="411"/>
    </row>
    <row r="2504" spans="1:15" ht="15">
      <c r="A2504" s="414"/>
      <c r="B2504" s="186"/>
      <c r="C2504" s="416"/>
      <c r="D2504" s="412"/>
      <c r="E2504" s="412"/>
      <c r="F2504" s="412"/>
      <c r="G2504" s="413"/>
      <c r="H2504" s="411"/>
      <c r="I2504" s="411"/>
      <c r="J2504" s="411"/>
      <c r="K2504" s="411"/>
      <c r="L2504" s="411"/>
      <c r="M2504" s="411"/>
      <c r="N2504" s="411"/>
      <c r="O2504" s="411"/>
    </row>
    <row r="2505" spans="1:15" ht="15">
      <c r="A2505" s="414"/>
      <c r="B2505" s="186"/>
      <c r="C2505" s="416"/>
      <c r="D2505" s="412"/>
      <c r="E2505" s="412"/>
      <c r="F2505" s="412"/>
      <c r="G2505" s="413"/>
      <c r="H2505" s="411"/>
      <c r="I2505" s="411"/>
      <c r="J2505" s="411"/>
      <c r="K2505" s="411"/>
      <c r="L2505" s="411"/>
      <c r="M2505" s="411"/>
      <c r="N2505" s="411"/>
      <c r="O2505" s="411"/>
    </row>
    <row r="2506" spans="1:15" ht="15">
      <c r="A2506" s="414"/>
      <c r="B2506" s="186"/>
      <c r="C2506" s="416"/>
      <c r="D2506" s="412"/>
      <c r="E2506" s="412"/>
      <c r="F2506" s="412"/>
      <c r="G2506" s="413"/>
      <c r="H2506" s="411"/>
      <c r="I2506" s="411"/>
      <c r="J2506" s="411"/>
      <c r="K2506" s="411"/>
      <c r="L2506" s="411"/>
      <c r="M2506" s="411"/>
      <c r="N2506" s="411"/>
      <c r="O2506" s="411"/>
    </row>
    <row r="2507" spans="1:15" ht="15">
      <c r="A2507" s="414"/>
      <c r="B2507" s="186"/>
      <c r="C2507" s="416"/>
      <c r="D2507" s="412"/>
      <c r="E2507" s="412"/>
      <c r="F2507" s="412"/>
      <c r="G2507" s="413"/>
      <c r="H2507" s="411"/>
      <c r="I2507" s="411"/>
      <c r="J2507" s="411"/>
      <c r="K2507" s="411"/>
      <c r="L2507" s="411"/>
      <c r="M2507" s="411"/>
      <c r="N2507" s="411"/>
      <c r="O2507" s="411"/>
    </row>
    <row r="2508" spans="1:15" ht="15">
      <c r="A2508" s="414"/>
      <c r="B2508" s="186"/>
      <c r="C2508" s="416"/>
      <c r="D2508" s="412"/>
      <c r="E2508" s="412"/>
      <c r="F2508" s="412"/>
      <c r="G2508" s="413"/>
      <c r="H2508" s="411"/>
      <c r="I2508" s="411"/>
      <c r="J2508" s="411"/>
      <c r="K2508" s="411"/>
      <c r="L2508" s="411"/>
      <c r="M2508" s="411"/>
      <c r="N2508" s="411"/>
      <c r="O2508" s="411"/>
    </row>
    <row r="2509" spans="1:15" ht="15">
      <c r="A2509" s="414"/>
      <c r="B2509" s="186"/>
      <c r="C2509" s="416"/>
      <c r="D2509" s="412"/>
      <c r="E2509" s="412"/>
      <c r="F2509" s="412"/>
      <c r="G2509" s="413"/>
      <c r="H2509" s="411"/>
      <c r="I2509" s="411"/>
      <c r="J2509" s="411"/>
      <c r="K2509" s="411"/>
      <c r="L2509" s="411"/>
      <c r="M2509" s="411"/>
      <c r="N2509" s="411"/>
      <c r="O2509" s="411"/>
    </row>
    <row r="2510" spans="1:15" ht="15">
      <c r="A2510" s="414"/>
      <c r="B2510" s="186"/>
      <c r="C2510" s="416"/>
      <c r="D2510" s="412"/>
      <c r="E2510" s="412"/>
      <c r="F2510" s="412"/>
      <c r="G2510" s="413"/>
      <c r="H2510" s="411"/>
      <c r="I2510" s="411"/>
      <c r="J2510" s="411"/>
      <c r="K2510" s="411"/>
      <c r="L2510" s="411"/>
      <c r="M2510" s="411"/>
      <c r="N2510" s="411"/>
      <c r="O2510" s="411"/>
    </row>
    <row r="2511" spans="1:15" ht="15">
      <c r="A2511" s="414"/>
      <c r="B2511" s="186"/>
      <c r="C2511" s="416"/>
      <c r="D2511" s="412"/>
      <c r="E2511" s="412"/>
      <c r="F2511" s="412"/>
      <c r="G2511" s="413"/>
      <c r="H2511" s="411"/>
      <c r="I2511" s="411"/>
      <c r="J2511" s="411"/>
      <c r="K2511" s="411"/>
      <c r="L2511" s="411"/>
      <c r="M2511" s="411"/>
      <c r="N2511" s="411"/>
      <c r="O2511" s="411"/>
    </row>
    <row r="2512" spans="1:15" ht="15">
      <c r="A2512" s="414"/>
      <c r="B2512" s="186"/>
      <c r="C2512" s="416"/>
      <c r="D2512" s="412"/>
      <c r="E2512" s="412"/>
      <c r="F2512" s="412"/>
      <c r="G2512" s="413"/>
      <c r="H2512" s="411"/>
      <c r="I2512" s="411"/>
      <c r="J2512" s="411"/>
      <c r="K2512" s="411"/>
      <c r="L2512" s="411"/>
      <c r="M2512" s="411"/>
      <c r="N2512" s="411"/>
      <c r="O2512" s="411"/>
    </row>
    <row r="2513" spans="1:15" ht="15">
      <c r="A2513" s="414"/>
      <c r="B2513" s="186"/>
      <c r="C2513" s="416"/>
      <c r="D2513" s="412"/>
      <c r="E2513" s="412"/>
      <c r="F2513" s="412"/>
      <c r="G2513" s="413"/>
      <c r="H2513" s="411"/>
      <c r="I2513" s="411"/>
      <c r="J2513" s="411"/>
      <c r="K2513" s="411"/>
      <c r="L2513" s="411"/>
      <c r="M2513" s="411"/>
      <c r="N2513" s="411"/>
      <c r="O2513" s="411"/>
    </row>
    <row r="2514" spans="1:15" ht="15">
      <c r="A2514" s="414"/>
      <c r="B2514" s="186"/>
      <c r="C2514" s="416"/>
      <c r="D2514" s="412"/>
      <c r="E2514" s="412"/>
      <c r="F2514" s="412"/>
      <c r="G2514" s="413"/>
      <c r="H2514" s="411"/>
      <c r="I2514" s="411"/>
      <c r="J2514" s="411"/>
      <c r="K2514" s="411"/>
      <c r="L2514" s="411"/>
      <c r="M2514" s="411"/>
      <c r="N2514" s="411"/>
      <c r="O2514" s="411"/>
    </row>
    <row r="2515" spans="1:15" ht="15">
      <c r="A2515" s="414"/>
      <c r="B2515" s="186"/>
      <c r="C2515" s="416"/>
      <c r="D2515" s="412"/>
      <c r="E2515" s="412"/>
      <c r="F2515" s="412"/>
      <c r="G2515" s="413"/>
      <c r="H2515" s="411"/>
      <c r="I2515" s="411"/>
      <c r="J2515" s="411"/>
      <c r="K2515" s="411"/>
      <c r="L2515" s="411"/>
      <c r="M2515" s="411"/>
      <c r="N2515" s="411"/>
      <c r="O2515" s="411"/>
    </row>
    <row r="2516" spans="1:15" ht="15">
      <c r="A2516" s="414"/>
      <c r="B2516" s="186"/>
      <c r="C2516" s="416"/>
      <c r="D2516" s="412"/>
      <c r="E2516" s="412"/>
      <c r="F2516" s="412"/>
      <c r="G2516" s="413"/>
      <c r="H2516" s="411"/>
      <c r="I2516" s="411"/>
      <c r="J2516" s="411"/>
      <c r="K2516" s="411"/>
      <c r="L2516" s="411"/>
      <c r="M2516" s="411"/>
      <c r="N2516" s="411"/>
      <c r="O2516" s="411"/>
    </row>
    <row r="2517" spans="1:15" ht="15">
      <c r="A2517" s="414"/>
      <c r="B2517" s="186"/>
      <c r="C2517" s="416"/>
      <c r="D2517" s="412"/>
      <c r="E2517" s="412"/>
      <c r="F2517" s="412"/>
      <c r="G2517" s="413"/>
      <c r="H2517" s="411"/>
      <c r="I2517" s="411"/>
      <c r="J2517" s="411"/>
      <c r="K2517" s="411"/>
      <c r="L2517" s="411"/>
      <c r="M2517" s="411"/>
      <c r="N2517" s="411"/>
      <c r="O2517" s="411"/>
    </row>
    <row r="2518" spans="1:15" ht="15">
      <c r="A2518" s="414"/>
      <c r="B2518" s="186"/>
      <c r="C2518" s="416"/>
      <c r="D2518" s="412"/>
      <c r="E2518" s="412"/>
      <c r="F2518" s="412"/>
      <c r="G2518" s="413"/>
      <c r="H2518" s="411"/>
      <c r="I2518" s="411"/>
      <c r="J2518" s="411"/>
      <c r="K2518" s="411"/>
      <c r="L2518" s="411"/>
      <c r="M2518" s="411"/>
      <c r="N2518" s="411"/>
      <c r="O2518" s="411"/>
    </row>
    <row r="2519" spans="1:15" ht="15">
      <c r="A2519" s="414"/>
      <c r="B2519" s="186"/>
      <c r="C2519" s="416"/>
      <c r="D2519" s="412"/>
      <c r="E2519" s="412"/>
      <c r="F2519" s="412"/>
      <c r="G2519" s="413"/>
      <c r="H2519" s="411"/>
      <c r="I2519" s="411"/>
      <c r="J2519" s="411"/>
      <c r="K2519" s="411"/>
      <c r="L2519" s="411"/>
      <c r="M2519" s="411"/>
      <c r="N2519" s="411"/>
      <c r="O2519" s="411"/>
    </row>
    <row r="2520" spans="1:15" ht="15">
      <c r="A2520" s="414"/>
      <c r="B2520" s="186"/>
      <c r="C2520" s="416"/>
      <c r="D2520" s="412"/>
      <c r="E2520" s="412"/>
      <c r="F2520" s="412"/>
      <c r="G2520" s="413"/>
      <c r="H2520" s="411"/>
      <c r="I2520" s="411"/>
      <c r="J2520" s="411"/>
      <c r="K2520" s="411"/>
      <c r="L2520" s="411"/>
      <c r="M2520" s="411"/>
      <c r="N2520" s="411"/>
      <c r="O2520" s="411"/>
    </row>
    <row r="2521" spans="1:15" ht="15">
      <c r="A2521" s="414"/>
      <c r="B2521" s="186"/>
      <c r="C2521" s="416"/>
      <c r="D2521" s="412"/>
      <c r="E2521" s="412"/>
      <c r="F2521" s="412"/>
      <c r="G2521" s="413"/>
      <c r="H2521" s="411"/>
      <c r="I2521" s="411"/>
      <c r="J2521" s="411"/>
      <c r="K2521" s="411"/>
      <c r="L2521" s="411"/>
      <c r="M2521" s="411"/>
      <c r="N2521" s="411"/>
      <c r="O2521" s="411"/>
    </row>
    <row r="2522" spans="1:15" ht="15">
      <c r="A2522" s="414"/>
      <c r="B2522" s="186"/>
      <c r="C2522" s="416"/>
      <c r="D2522" s="412"/>
      <c r="E2522" s="412"/>
      <c r="F2522" s="412"/>
      <c r="G2522" s="413"/>
      <c r="H2522" s="411"/>
      <c r="I2522" s="411"/>
      <c r="J2522" s="411"/>
      <c r="K2522" s="411"/>
      <c r="L2522" s="411"/>
      <c r="M2522" s="411"/>
      <c r="N2522" s="411"/>
      <c r="O2522" s="411"/>
    </row>
    <row r="2523" spans="1:15" ht="15">
      <c r="A2523" s="415"/>
      <c r="B2523" s="186"/>
      <c r="C2523" s="416"/>
      <c r="D2523" s="412"/>
      <c r="E2523" s="412"/>
      <c r="F2523" s="412"/>
      <c r="G2523" s="413"/>
      <c r="H2523" s="411"/>
      <c r="I2523" s="411"/>
      <c r="J2523" s="411"/>
      <c r="K2523" s="411"/>
      <c r="L2523" s="411"/>
      <c r="M2523" s="411"/>
      <c r="N2523" s="411"/>
      <c r="O2523" s="411"/>
    </row>
    <row r="2524" spans="1:15" ht="15">
      <c r="A2524" s="415"/>
      <c r="B2524" s="186"/>
      <c r="C2524" s="416"/>
      <c r="D2524" s="412"/>
      <c r="E2524" s="412"/>
      <c r="F2524" s="412"/>
      <c r="G2524" s="413"/>
      <c r="H2524" s="411"/>
      <c r="I2524" s="411"/>
      <c r="J2524" s="411"/>
      <c r="K2524" s="411"/>
      <c r="L2524" s="411"/>
      <c r="M2524" s="411"/>
      <c r="N2524" s="411"/>
      <c r="O2524" s="411"/>
    </row>
    <row r="2525" spans="1:15" ht="15">
      <c r="A2525" s="415"/>
      <c r="B2525" s="186"/>
      <c r="C2525" s="416"/>
      <c r="D2525" s="412"/>
      <c r="E2525" s="412"/>
      <c r="F2525" s="412"/>
      <c r="G2525" s="413"/>
      <c r="H2525" s="411"/>
      <c r="I2525" s="411"/>
      <c r="J2525" s="411"/>
      <c r="K2525" s="411"/>
      <c r="L2525" s="411"/>
      <c r="M2525" s="411"/>
      <c r="N2525" s="411"/>
      <c r="O2525" s="411"/>
    </row>
    <row r="2526" spans="1:15" ht="15">
      <c r="A2526" s="415"/>
      <c r="B2526" s="186"/>
      <c r="C2526" s="416"/>
      <c r="D2526" s="412"/>
      <c r="E2526" s="412"/>
      <c r="F2526" s="412"/>
      <c r="G2526" s="413"/>
      <c r="H2526" s="411"/>
      <c r="I2526" s="411"/>
      <c r="J2526" s="411"/>
      <c r="K2526" s="411"/>
      <c r="L2526" s="411"/>
      <c r="M2526" s="411"/>
      <c r="N2526" s="411"/>
      <c r="O2526" s="411"/>
    </row>
    <row r="2527" spans="1:15" ht="15">
      <c r="A2527" s="414"/>
      <c r="B2527" s="186"/>
      <c r="C2527" s="416"/>
      <c r="D2527" s="412"/>
      <c r="E2527" s="412"/>
      <c r="F2527" s="412"/>
      <c r="G2527" s="413"/>
      <c r="H2527" s="411"/>
      <c r="I2527" s="411"/>
      <c r="J2527" s="411"/>
      <c r="K2527" s="411"/>
      <c r="L2527" s="411"/>
      <c r="M2527" s="411"/>
      <c r="N2527" s="411"/>
      <c r="O2527" s="411"/>
    </row>
    <row r="2528" spans="1:15" ht="15">
      <c r="A2528" s="415"/>
      <c r="B2528" s="186"/>
      <c r="C2528" s="416"/>
      <c r="D2528" s="412"/>
      <c r="E2528" s="412"/>
      <c r="F2528" s="412"/>
      <c r="G2528" s="413"/>
      <c r="H2528" s="411"/>
      <c r="I2528" s="411"/>
      <c r="J2528" s="411"/>
      <c r="K2528" s="411"/>
      <c r="L2528" s="411"/>
      <c r="M2528" s="411"/>
      <c r="N2528" s="411"/>
      <c r="O2528" s="411"/>
    </row>
    <row r="2529" spans="1:15" ht="15">
      <c r="A2529" s="415"/>
      <c r="B2529" s="186"/>
      <c r="C2529" s="416"/>
      <c r="D2529" s="412"/>
      <c r="E2529" s="412"/>
      <c r="F2529" s="412"/>
      <c r="G2529" s="413"/>
      <c r="H2529" s="411"/>
      <c r="I2529" s="411"/>
      <c r="J2529" s="411"/>
      <c r="K2529" s="411"/>
      <c r="L2529" s="411"/>
      <c r="M2529" s="411"/>
      <c r="N2529" s="411"/>
      <c r="O2529" s="411"/>
    </row>
    <row r="2530" spans="1:15" ht="15">
      <c r="A2530" s="415"/>
      <c r="B2530" s="186"/>
      <c r="C2530" s="416"/>
      <c r="D2530" s="412"/>
      <c r="E2530" s="412"/>
      <c r="F2530" s="412"/>
      <c r="G2530" s="413"/>
      <c r="H2530" s="411"/>
      <c r="I2530" s="411"/>
      <c r="J2530" s="411"/>
      <c r="K2530" s="411"/>
      <c r="L2530" s="411"/>
      <c r="M2530" s="411"/>
      <c r="N2530" s="411"/>
      <c r="O2530" s="411"/>
    </row>
    <row r="2531" spans="1:15" ht="15">
      <c r="A2531" s="415"/>
      <c r="B2531" s="186"/>
      <c r="C2531" s="416"/>
      <c r="D2531" s="412"/>
      <c r="E2531" s="412"/>
      <c r="F2531" s="412"/>
      <c r="G2531" s="413"/>
      <c r="H2531" s="411"/>
      <c r="I2531" s="411"/>
      <c r="J2531" s="411"/>
      <c r="K2531" s="411"/>
      <c r="L2531" s="411"/>
      <c r="M2531" s="411"/>
      <c r="N2531" s="411"/>
      <c r="O2531" s="411"/>
    </row>
    <row r="2532" spans="1:15" ht="15">
      <c r="A2532" s="415"/>
      <c r="B2532" s="186"/>
      <c r="C2532" s="416"/>
      <c r="D2532" s="412"/>
      <c r="E2532" s="412"/>
      <c r="F2532" s="412"/>
      <c r="G2532" s="413"/>
      <c r="H2532" s="411"/>
      <c r="I2532" s="411"/>
      <c r="J2532" s="411"/>
      <c r="K2532" s="411"/>
      <c r="L2532" s="411"/>
      <c r="M2532" s="411"/>
      <c r="N2532" s="411"/>
      <c r="O2532" s="411"/>
    </row>
    <row r="2533" spans="1:15" ht="15">
      <c r="A2533" s="415"/>
      <c r="B2533" s="186"/>
      <c r="C2533" s="416"/>
      <c r="D2533" s="412"/>
      <c r="E2533" s="412"/>
      <c r="F2533" s="412"/>
      <c r="G2533" s="413"/>
      <c r="H2533" s="411"/>
      <c r="I2533" s="411"/>
      <c r="J2533" s="411"/>
      <c r="K2533" s="411"/>
      <c r="L2533" s="411"/>
      <c r="M2533" s="411"/>
      <c r="N2533" s="411"/>
      <c r="O2533" s="411"/>
    </row>
    <row r="2534" spans="1:15" ht="15">
      <c r="A2534" s="415"/>
      <c r="B2534" s="186"/>
      <c r="C2534" s="416"/>
      <c r="D2534" s="412"/>
      <c r="E2534" s="412"/>
      <c r="F2534" s="412"/>
      <c r="G2534" s="413"/>
      <c r="H2534" s="411"/>
      <c r="I2534" s="411"/>
      <c r="J2534" s="411"/>
      <c r="K2534" s="411"/>
      <c r="L2534" s="411"/>
      <c r="M2534" s="411"/>
      <c r="N2534" s="411"/>
      <c r="O2534" s="411"/>
    </row>
    <row r="2535" spans="1:15" ht="15">
      <c r="A2535" s="415"/>
      <c r="B2535" s="186"/>
      <c r="C2535" s="416"/>
      <c r="D2535" s="412"/>
      <c r="E2535" s="412"/>
      <c r="F2535" s="412"/>
      <c r="G2535" s="413"/>
      <c r="H2535" s="411"/>
      <c r="I2535" s="411"/>
      <c r="J2535" s="411"/>
      <c r="K2535" s="411"/>
      <c r="L2535" s="411"/>
      <c r="M2535" s="411"/>
      <c r="N2535" s="411"/>
      <c r="O2535" s="411"/>
    </row>
    <row r="2536" spans="1:15" ht="15">
      <c r="A2536" s="415"/>
      <c r="B2536" s="186"/>
      <c r="C2536" s="416"/>
      <c r="D2536" s="412"/>
      <c r="E2536" s="412"/>
      <c r="F2536" s="412"/>
      <c r="G2536" s="413"/>
      <c r="H2536" s="411"/>
      <c r="I2536" s="411"/>
      <c r="J2536" s="411"/>
      <c r="K2536" s="411"/>
      <c r="L2536" s="411"/>
      <c r="M2536" s="411"/>
      <c r="N2536" s="411"/>
      <c r="O2536" s="411"/>
    </row>
    <row r="2537" spans="1:15" ht="15">
      <c r="A2537" s="415"/>
      <c r="B2537" s="186"/>
      <c r="C2537" s="416"/>
      <c r="D2537" s="412"/>
      <c r="E2537" s="412"/>
      <c r="F2537" s="412"/>
      <c r="G2537" s="413"/>
      <c r="H2537" s="411"/>
      <c r="I2537" s="411"/>
      <c r="J2537" s="411"/>
      <c r="K2537" s="411"/>
      <c r="L2537" s="411"/>
      <c r="M2537" s="411"/>
      <c r="N2537" s="411"/>
      <c r="O2537" s="411"/>
    </row>
    <row r="2538" spans="1:15" ht="15">
      <c r="A2538" s="415"/>
      <c r="B2538" s="186"/>
      <c r="C2538" s="416"/>
      <c r="D2538" s="412"/>
      <c r="E2538" s="412"/>
      <c r="F2538" s="412"/>
      <c r="G2538" s="413"/>
      <c r="H2538" s="411"/>
      <c r="I2538" s="411"/>
      <c r="J2538" s="411"/>
      <c r="K2538" s="411"/>
      <c r="L2538" s="411"/>
      <c r="M2538" s="411"/>
      <c r="N2538" s="411"/>
      <c r="O2538" s="411"/>
    </row>
    <row r="2539" spans="1:15" ht="15">
      <c r="A2539" s="415"/>
      <c r="B2539" s="186"/>
      <c r="C2539" s="416"/>
      <c r="D2539" s="412"/>
      <c r="E2539" s="412"/>
      <c r="F2539" s="412"/>
      <c r="G2539" s="413"/>
      <c r="H2539" s="411"/>
      <c r="I2539" s="411"/>
      <c r="J2539" s="411"/>
      <c r="K2539" s="411"/>
      <c r="L2539" s="411"/>
      <c r="M2539" s="411"/>
      <c r="N2539" s="411"/>
      <c r="O2539" s="411"/>
    </row>
    <row r="2540" spans="1:15" ht="15">
      <c r="A2540" s="415"/>
      <c r="B2540" s="186"/>
      <c r="C2540" s="416"/>
      <c r="D2540" s="412"/>
      <c r="E2540" s="412"/>
      <c r="F2540" s="412"/>
      <c r="G2540" s="413"/>
      <c r="H2540" s="411"/>
      <c r="I2540" s="411"/>
      <c r="J2540" s="411"/>
      <c r="K2540" s="411"/>
      <c r="L2540" s="411"/>
      <c r="M2540" s="411"/>
      <c r="N2540" s="411"/>
      <c r="O2540" s="411"/>
    </row>
    <row r="2541" spans="1:15" ht="15">
      <c r="A2541" s="415"/>
      <c r="B2541" s="186"/>
      <c r="C2541" s="416"/>
      <c r="D2541" s="412"/>
      <c r="E2541" s="412"/>
      <c r="F2541" s="412"/>
      <c r="G2541" s="413"/>
      <c r="H2541" s="411"/>
      <c r="I2541" s="411"/>
      <c r="J2541" s="411"/>
      <c r="K2541" s="411"/>
      <c r="L2541" s="411"/>
      <c r="M2541" s="411"/>
      <c r="N2541" s="411"/>
      <c r="O2541" s="411"/>
    </row>
    <row r="2542" spans="1:15" ht="15">
      <c r="A2542" s="415"/>
      <c r="B2542" s="186"/>
      <c r="C2542" s="416"/>
      <c r="D2542" s="412"/>
      <c r="E2542" s="412"/>
      <c r="F2542" s="412"/>
      <c r="G2542" s="413"/>
      <c r="H2542" s="411"/>
      <c r="I2542" s="411"/>
      <c r="J2542" s="411"/>
      <c r="K2542" s="411"/>
      <c r="L2542" s="411"/>
      <c r="M2542" s="411"/>
      <c r="N2542" s="411"/>
      <c r="O2542" s="411"/>
    </row>
    <row r="2543" spans="1:15" ht="15">
      <c r="A2543" s="415"/>
      <c r="B2543" s="186"/>
      <c r="C2543" s="416"/>
      <c r="D2543" s="412"/>
      <c r="E2543" s="412"/>
      <c r="F2543" s="412"/>
      <c r="G2543" s="413"/>
      <c r="H2543" s="411"/>
      <c r="I2543" s="411"/>
      <c r="J2543" s="411"/>
      <c r="K2543" s="411"/>
      <c r="L2543" s="411"/>
      <c r="M2543" s="411"/>
      <c r="N2543" s="411"/>
      <c r="O2543" s="411"/>
    </row>
    <row r="2544" spans="1:15" ht="15">
      <c r="A2544" s="415"/>
      <c r="B2544" s="186"/>
      <c r="C2544" s="416"/>
      <c r="D2544" s="412"/>
      <c r="E2544" s="412"/>
      <c r="F2544" s="412"/>
      <c r="G2544" s="413"/>
      <c r="H2544" s="411"/>
      <c r="I2544" s="411"/>
      <c r="J2544" s="411"/>
      <c r="K2544" s="411"/>
      <c r="L2544" s="411"/>
      <c r="M2544" s="411"/>
      <c r="N2544" s="411"/>
      <c r="O2544" s="411"/>
    </row>
    <row r="2545" spans="1:15" ht="15">
      <c r="A2545" s="415"/>
      <c r="B2545" s="186"/>
      <c r="C2545" s="416"/>
      <c r="D2545" s="412"/>
      <c r="E2545" s="412"/>
      <c r="F2545" s="412"/>
      <c r="G2545" s="413"/>
      <c r="H2545" s="411"/>
      <c r="I2545" s="411"/>
      <c r="J2545" s="411"/>
      <c r="K2545" s="411"/>
      <c r="L2545" s="411"/>
      <c r="M2545" s="411"/>
      <c r="N2545" s="411"/>
      <c r="O2545" s="411"/>
    </row>
    <row r="2546" spans="1:15" ht="15">
      <c r="A2546" s="415"/>
      <c r="B2546" s="186"/>
      <c r="C2546" s="416"/>
      <c r="D2546" s="412"/>
      <c r="E2546" s="412"/>
      <c r="F2546" s="412"/>
      <c r="G2546" s="413"/>
      <c r="H2546" s="411"/>
      <c r="I2546" s="411"/>
      <c r="J2546" s="411"/>
      <c r="K2546" s="411"/>
      <c r="L2546" s="411"/>
      <c r="M2546" s="411"/>
      <c r="N2546" s="411"/>
      <c r="O2546" s="411"/>
    </row>
    <row r="2547" spans="1:15" ht="15">
      <c r="A2547" s="415"/>
      <c r="B2547" s="186"/>
      <c r="C2547" s="416"/>
      <c r="D2547" s="412"/>
      <c r="E2547" s="412"/>
      <c r="F2547" s="412"/>
      <c r="G2547" s="413"/>
      <c r="H2547" s="411"/>
      <c r="I2547" s="411"/>
      <c r="J2547" s="411"/>
      <c r="K2547" s="411"/>
      <c r="L2547" s="411"/>
      <c r="M2547" s="411"/>
      <c r="N2547" s="411"/>
      <c r="O2547" s="411"/>
    </row>
    <row r="2548" spans="1:15" ht="15">
      <c r="A2548" s="415"/>
      <c r="B2548" s="186"/>
      <c r="C2548" s="416"/>
      <c r="D2548" s="412"/>
      <c r="E2548" s="412"/>
      <c r="F2548" s="412"/>
      <c r="G2548" s="413"/>
      <c r="H2548" s="411"/>
      <c r="I2548" s="411"/>
      <c r="J2548" s="411"/>
      <c r="K2548" s="411"/>
      <c r="L2548" s="411"/>
      <c r="M2548" s="411"/>
      <c r="N2548" s="411"/>
      <c r="O2548" s="411"/>
    </row>
    <row r="2549" spans="1:15" ht="15">
      <c r="A2549" s="415"/>
      <c r="B2549" s="186"/>
      <c r="C2549" s="416"/>
      <c r="D2549" s="412"/>
      <c r="E2549" s="412"/>
      <c r="F2549" s="412"/>
      <c r="G2549" s="413"/>
      <c r="H2549" s="411"/>
      <c r="I2549" s="411"/>
      <c r="J2549" s="411"/>
      <c r="K2549" s="411"/>
      <c r="L2549" s="411"/>
      <c r="M2549" s="411"/>
      <c r="N2549" s="411"/>
      <c r="O2549" s="411"/>
    </row>
    <row r="2550" spans="1:15" ht="15">
      <c r="A2550" s="414"/>
      <c r="B2550" s="186"/>
      <c r="C2550" s="416"/>
      <c r="D2550" s="412"/>
      <c r="E2550" s="412"/>
      <c r="F2550" s="412"/>
      <c r="G2550" s="413"/>
      <c r="H2550" s="411"/>
      <c r="I2550" s="411"/>
      <c r="J2550" s="411"/>
      <c r="K2550" s="411"/>
      <c r="L2550" s="411"/>
      <c r="M2550" s="411"/>
      <c r="N2550" s="411"/>
      <c r="O2550" s="411"/>
    </row>
    <row r="2551" spans="1:15" ht="15">
      <c r="A2551" s="414"/>
      <c r="B2551" s="186"/>
      <c r="C2551" s="416"/>
      <c r="D2551" s="412"/>
      <c r="E2551" s="412"/>
      <c r="F2551" s="412"/>
      <c r="G2551" s="413"/>
      <c r="H2551" s="411"/>
      <c r="I2551" s="411"/>
      <c r="J2551" s="411"/>
      <c r="K2551" s="411"/>
      <c r="L2551" s="411"/>
      <c r="M2551" s="411"/>
      <c r="N2551" s="411"/>
      <c r="O2551" s="411"/>
    </row>
    <row r="2552" spans="1:15" ht="15">
      <c r="A2552" s="414"/>
      <c r="B2552" s="186"/>
      <c r="C2552" s="416"/>
      <c r="D2552" s="412"/>
      <c r="E2552" s="412"/>
      <c r="F2552" s="412"/>
      <c r="G2552" s="413"/>
      <c r="H2552" s="411"/>
      <c r="I2552" s="411"/>
      <c r="J2552" s="411"/>
      <c r="K2552" s="411"/>
      <c r="L2552" s="411"/>
      <c r="M2552" s="411"/>
      <c r="N2552" s="411"/>
      <c r="O2552" s="411"/>
    </row>
    <row r="2553" spans="1:15" ht="15">
      <c r="A2553" s="414"/>
      <c r="B2553" s="186"/>
      <c r="C2553" s="416"/>
      <c r="D2553" s="412"/>
      <c r="E2553" s="412"/>
      <c r="F2553" s="412"/>
      <c r="G2553" s="413"/>
      <c r="H2553" s="411"/>
      <c r="I2553" s="411"/>
      <c r="J2553" s="411"/>
      <c r="K2553" s="411"/>
      <c r="L2553" s="411"/>
      <c r="M2553" s="411"/>
      <c r="N2553" s="411"/>
      <c r="O2553" s="411"/>
    </row>
    <row r="2554" spans="1:15" ht="15">
      <c r="A2554" s="414"/>
      <c r="B2554" s="186"/>
      <c r="C2554" s="416"/>
      <c r="D2554" s="412"/>
      <c r="E2554" s="412"/>
      <c r="F2554" s="412"/>
      <c r="G2554" s="413"/>
      <c r="H2554" s="411"/>
      <c r="I2554" s="411"/>
      <c r="J2554" s="411"/>
      <c r="K2554" s="411"/>
      <c r="L2554" s="411"/>
      <c r="M2554" s="411"/>
      <c r="N2554" s="411"/>
      <c r="O2554" s="411"/>
    </row>
    <row r="2555" spans="1:15" ht="15">
      <c r="A2555" s="414"/>
      <c r="B2555" s="186"/>
      <c r="C2555" s="416"/>
      <c r="D2555" s="412"/>
      <c r="E2555" s="412"/>
      <c r="F2555" s="412"/>
      <c r="G2555" s="413"/>
      <c r="H2555" s="411"/>
      <c r="I2555" s="411"/>
      <c r="J2555" s="411"/>
      <c r="K2555" s="411"/>
      <c r="L2555" s="411"/>
      <c r="M2555" s="411"/>
      <c r="N2555" s="411"/>
      <c r="O2555" s="411"/>
    </row>
    <row r="2556" spans="1:15" ht="15">
      <c r="A2556" s="414"/>
      <c r="B2556" s="186"/>
      <c r="C2556" s="416"/>
      <c r="D2556" s="412"/>
      <c r="E2556" s="412"/>
      <c r="F2556" s="412"/>
      <c r="G2556" s="413"/>
      <c r="H2556" s="411"/>
      <c r="I2556" s="411"/>
      <c r="J2556" s="411"/>
      <c r="K2556" s="411"/>
      <c r="L2556" s="411"/>
      <c r="M2556" s="411"/>
      <c r="N2556" s="411"/>
      <c r="O2556" s="411"/>
    </row>
    <row r="2557" spans="1:15" ht="15">
      <c r="A2557" s="414"/>
      <c r="B2557" s="186"/>
      <c r="C2557" s="416"/>
      <c r="D2557" s="412"/>
      <c r="E2557" s="412"/>
      <c r="F2557" s="412"/>
      <c r="G2557" s="413"/>
      <c r="H2557" s="411"/>
      <c r="I2557" s="411"/>
      <c r="J2557" s="411"/>
      <c r="K2557" s="411"/>
      <c r="L2557" s="411"/>
      <c r="M2557" s="411"/>
      <c r="N2557" s="411"/>
      <c r="O2557" s="411"/>
    </row>
    <row r="2558" spans="1:15" ht="15">
      <c r="A2558" s="414"/>
      <c r="B2558" s="186"/>
      <c r="C2558" s="416"/>
      <c r="D2558" s="412"/>
      <c r="E2558" s="412"/>
      <c r="F2558" s="412"/>
      <c r="G2558" s="413"/>
      <c r="H2558" s="411"/>
      <c r="I2558" s="411"/>
      <c r="J2558" s="411"/>
      <c r="K2558" s="411"/>
      <c r="L2558" s="411"/>
      <c r="M2558" s="411"/>
      <c r="N2558" s="411"/>
      <c r="O2558" s="411"/>
    </row>
    <row r="2559" spans="1:15" ht="15">
      <c r="A2559" s="414"/>
      <c r="B2559" s="186"/>
      <c r="C2559" s="416"/>
      <c r="D2559" s="412"/>
      <c r="E2559" s="412"/>
      <c r="F2559" s="412"/>
      <c r="G2559" s="413"/>
      <c r="H2559" s="411"/>
      <c r="I2559" s="411"/>
      <c r="J2559" s="411"/>
      <c r="K2559" s="411"/>
      <c r="L2559" s="411"/>
      <c r="M2559" s="411"/>
      <c r="N2559" s="411"/>
      <c r="O2559" s="411"/>
    </row>
    <row r="2560" spans="1:15" ht="15">
      <c r="A2560" s="414"/>
      <c r="B2560" s="186"/>
      <c r="C2560" s="416"/>
      <c r="D2560" s="412"/>
      <c r="E2560" s="412"/>
      <c r="F2560" s="412"/>
      <c r="G2560" s="413"/>
      <c r="H2560" s="411"/>
      <c r="I2560" s="411"/>
      <c r="J2560" s="411"/>
      <c r="K2560" s="411"/>
      <c r="L2560" s="411"/>
      <c r="M2560" s="411"/>
      <c r="N2560" s="411"/>
      <c r="O2560" s="411"/>
    </row>
    <row r="2561" spans="1:15" ht="15">
      <c r="A2561" s="414"/>
      <c r="B2561" s="186"/>
      <c r="C2561" s="416"/>
      <c r="D2561" s="412"/>
      <c r="E2561" s="412"/>
      <c r="F2561" s="412"/>
      <c r="G2561" s="413"/>
      <c r="H2561" s="411"/>
      <c r="I2561" s="411"/>
      <c r="J2561" s="411"/>
      <c r="K2561" s="411"/>
      <c r="L2561" s="411"/>
      <c r="M2561" s="411"/>
      <c r="N2561" s="411"/>
      <c r="O2561" s="411"/>
    </row>
    <row r="2562" spans="1:15" ht="15">
      <c r="A2562" s="414"/>
      <c r="B2562" s="186"/>
      <c r="C2562" s="416"/>
      <c r="D2562" s="412"/>
      <c r="E2562" s="412"/>
      <c r="F2562" s="412"/>
      <c r="G2562" s="413"/>
      <c r="H2562" s="411"/>
      <c r="I2562" s="411"/>
      <c r="J2562" s="411"/>
      <c r="K2562" s="411"/>
      <c r="L2562" s="411"/>
      <c r="M2562" s="411"/>
      <c r="N2562" s="411"/>
      <c r="O2562" s="411"/>
    </row>
    <row r="2563" spans="1:15" ht="15">
      <c r="A2563" s="415"/>
      <c r="B2563" s="186"/>
      <c r="C2563" s="416"/>
      <c r="D2563" s="412"/>
      <c r="E2563" s="412"/>
      <c r="F2563" s="412"/>
      <c r="G2563" s="413"/>
      <c r="H2563" s="411"/>
      <c r="I2563" s="411"/>
      <c r="J2563" s="411"/>
      <c r="K2563" s="411"/>
      <c r="L2563" s="411"/>
      <c r="M2563" s="411"/>
      <c r="N2563" s="411"/>
      <c r="O2563" s="411"/>
    </row>
    <row r="2564" spans="1:15" ht="15">
      <c r="A2564" s="415"/>
      <c r="B2564" s="186"/>
      <c r="C2564" s="416"/>
      <c r="D2564" s="412"/>
      <c r="E2564" s="412"/>
      <c r="F2564" s="412"/>
      <c r="G2564" s="413"/>
      <c r="H2564" s="411"/>
      <c r="I2564" s="411"/>
      <c r="J2564" s="411"/>
      <c r="K2564" s="411"/>
      <c r="L2564" s="411"/>
      <c r="M2564" s="411"/>
      <c r="N2564" s="411"/>
      <c r="O2564" s="411"/>
    </row>
    <row r="2565" spans="1:15" ht="15">
      <c r="A2565" s="415"/>
      <c r="B2565" s="186"/>
      <c r="C2565" s="416"/>
      <c r="D2565" s="412"/>
      <c r="E2565" s="412"/>
      <c r="F2565" s="412"/>
      <c r="G2565" s="413"/>
      <c r="H2565" s="411"/>
      <c r="I2565" s="411"/>
      <c r="J2565" s="411"/>
      <c r="K2565" s="411"/>
      <c r="L2565" s="411"/>
      <c r="M2565" s="411"/>
      <c r="N2565" s="411"/>
      <c r="O2565" s="411"/>
    </row>
    <row r="2566" spans="1:15" ht="15">
      <c r="A2566" s="415"/>
      <c r="B2566" s="186"/>
      <c r="C2566" s="416"/>
      <c r="D2566" s="412"/>
      <c r="E2566" s="412"/>
      <c r="F2566" s="412"/>
      <c r="G2566" s="413"/>
      <c r="H2566" s="411"/>
      <c r="I2566" s="411"/>
      <c r="J2566" s="411"/>
      <c r="K2566" s="411"/>
      <c r="L2566" s="411"/>
      <c r="M2566" s="411"/>
      <c r="N2566" s="411"/>
      <c r="O2566" s="411"/>
    </row>
    <row r="2567" spans="1:15" ht="15">
      <c r="A2567" s="415"/>
      <c r="B2567" s="186"/>
      <c r="C2567" s="416"/>
      <c r="D2567" s="412"/>
      <c r="E2567" s="412"/>
      <c r="F2567" s="412"/>
      <c r="G2567" s="413"/>
      <c r="H2567" s="411"/>
      <c r="I2567" s="411"/>
      <c r="J2567" s="411"/>
      <c r="K2567" s="411"/>
      <c r="L2567" s="411"/>
      <c r="M2567" s="411"/>
      <c r="N2567" s="411"/>
      <c r="O2567" s="411"/>
    </row>
    <row r="2568" spans="1:15" ht="15">
      <c r="A2568" s="415"/>
      <c r="B2568" s="186"/>
      <c r="C2568" s="416"/>
      <c r="D2568" s="412"/>
      <c r="E2568" s="412"/>
      <c r="F2568" s="412"/>
      <c r="G2568" s="413"/>
      <c r="H2568" s="411"/>
      <c r="I2568" s="411"/>
      <c r="J2568" s="411"/>
      <c r="K2568" s="411"/>
      <c r="L2568" s="411"/>
      <c r="M2568" s="411"/>
      <c r="N2568" s="411"/>
      <c r="O2568" s="411"/>
    </row>
    <row r="2569" spans="1:15" ht="15">
      <c r="A2569" s="415"/>
      <c r="B2569" s="186"/>
      <c r="C2569" s="416"/>
      <c r="D2569" s="412"/>
      <c r="E2569" s="412"/>
      <c r="F2569" s="412"/>
      <c r="G2569" s="413"/>
      <c r="H2569" s="411"/>
      <c r="I2569" s="411"/>
      <c r="J2569" s="411"/>
      <c r="K2569" s="411"/>
      <c r="L2569" s="411"/>
      <c r="M2569" s="411"/>
      <c r="N2569" s="411"/>
      <c r="O2569" s="411"/>
    </row>
    <row r="2570" spans="1:15" ht="15">
      <c r="A2570" s="415"/>
      <c r="B2570" s="186"/>
      <c r="C2570" s="416"/>
      <c r="D2570" s="412"/>
      <c r="E2570" s="412"/>
      <c r="F2570" s="412"/>
      <c r="G2570" s="413"/>
      <c r="H2570" s="411"/>
      <c r="I2570" s="411"/>
      <c r="J2570" s="411"/>
      <c r="K2570" s="411"/>
      <c r="L2570" s="411"/>
      <c r="M2570" s="411"/>
      <c r="N2570" s="411"/>
      <c r="O2570" s="411"/>
    </row>
    <row r="2571" spans="1:15" ht="15">
      <c r="A2571" s="415"/>
      <c r="B2571" s="186"/>
      <c r="C2571" s="416"/>
      <c r="D2571" s="412"/>
      <c r="E2571" s="412"/>
      <c r="F2571" s="412"/>
      <c r="G2571" s="413"/>
      <c r="H2571" s="411"/>
      <c r="I2571" s="411"/>
      <c r="J2571" s="411"/>
      <c r="K2571" s="411"/>
      <c r="L2571" s="411"/>
      <c r="M2571" s="411"/>
      <c r="N2571" s="411"/>
      <c r="O2571" s="411"/>
    </row>
    <row r="2572" spans="1:15" ht="15">
      <c r="A2572" s="415"/>
      <c r="B2572" s="186"/>
      <c r="C2572" s="416"/>
      <c r="D2572" s="412"/>
      <c r="E2572" s="412"/>
      <c r="F2572" s="412"/>
      <c r="G2572" s="413"/>
      <c r="H2572" s="411"/>
      <c r="I2572" s="411"/>
      <c r="J2572" s="411"/>
      <c r="K2572" s="411"/>
      <c r="L2572" s="411"/>
      <c r="M2572" s="411"/>
      <c r="N2572" s="411"/>
      <c r="O2572" s="411"/>
    </row>
    <row r="2573" spans="1:15" ht="15">
      <c r="A2573" s="415"/>
      <c r="B2573" s="186"/>
      <c r="C2573" s="416"/>
      <c r="D2573" s="412"/>
      <c r="E2573" s="412"/>
      <c r="F2573" s="412"/>
      <c r="G2573" s="413"/>
      <c r="H2573" s="411"/>
      <c r="I2573" s="411"/>
      <c r="J2573" s="411"/>
      <c r="K2573" s="411"/>
      <c r="L2573" s="411"/>
      <c r="M2573" s="411"/>
      <c r="N2573" s="411"/>
      <c r="O2573" s="411"/>
    </row>
    <row r="2574" spans="1:20" ht="15">
      <c r="A2574" s="415"/>
      <c r="B2574" s="186"/>
      <c r="C2574" s="416"/>
      <c r="D2574" s="412"/>
      <c r="E2574" s="412"/>
      <c r="F2574" s="412"/>
      <c r="G2574" s="413"/>
      <c r="H2574" s="411"/>
      <c r="I2574" s="411"/>
      <c r="J2574" s="411"/>
      <c r="K2574" s="411"/>
      <c r="L2574" s="411"/>
      <c r="M2574" s="411"/>
      <c r="N2574" s="411"/>
      <c r="O2574" s="411"/>
      <c r="Q2574" s="316">
        <v>29.4</v>
      </c>
      <c r="R2574" s="316">
        <v>22</v>
      </c>
      <c r="S2574" s="316">
        <f>Q2574*60/100</f>
        <v>17.64</v>
      </c>
      <c r="T2574" s="316">
        <f>R2574*60/100</f>
        <v>13.2</v>
      </c>
    </row>
    <row r="2575" spans="1:20" ht="15">
      <c r="A2575" s="415"/>
      <c r="B2575" s="186"/>
      <c r="C2575" s="416"/>
      <c r="D2575" s="412"/>
      <c r="E2575" s="412"/>
      <c r="F2575" s="412"/>
      <c r="G2575" s="413"/>
      <c r="H2575" s="411"/>
      <c r="I2575" s="411"/>
      <c r="J2575" s="411"/>
      <c r="K2575" s="411"/>
      <c r="L2575" s="411"/>
      <c r="M2575" s="411"/>
      <c r="N2575" s="411"/>
      <c r="O2575" s="411"/>
      <c r="Q2575" s="316">
        <v>19</v>
      </c>
      <c r="R2575" s="316">
        <v>15</v>
      </c>
      <c r="S2575" s="316">
        <f aca="true" t="shared" si="61" ref="S2575:S2581">Q2575*60/100</f>
        <v>11.4</v>
      </c>
      <c r="T2575" s="316">
        <f aca="true" t="shared" si="62" ref="T2575:T2580">R2575*60/100</f>
        <v>9</v>
      </c>
    </row>
    <row r="2576" spans="1:20" ht="15">
      <c r="A2576" s="415"/>
      <c r="B2576" s="186"/>
      <c r="C2576" s="416"/>
      <c r="D2576" s="412"/>
      <c r="E2576" s="412"/>
      <c r="F2576" s="412"/>
      <c r="G2576" s="413"/>
      <c r="H2576" s="411"/>
      <c r="I2576" s="411"/>
      <c r="J2576" s="411"/>
      <c r="K2576" s="411"/>
      <c r="L2576" s="411"/>
      <c r="M2576" s="411"/>
      <c r="N2576" s="411"/>
      <c r="O2576" s="411"/>
      <c r="Q2576" s="316">
        <v>13</v>
      </c>
      <c r="R2576" s="316">
        <v>12</v>
      </c>
      <c r="S2576" s="316">
        <f t="shared" si="61"/>
        <v>7.8</v>
      </c>
      <c r="T2576" s="316">
        <f t="shared" si="62"/>
        <v>7.2</v>
      </c>
    </row>
    <row r="2577" spans="1:20" ht="15">
      <c r="A2577" s="415"/>
      <c r="B2577" s="186"/>
      <c r="C2577" s="416"/>
      <c r="D2577" s="412"/>
      <c r="E2577" s="412"/>
      <c r="F2577" s="412"/>
      <c r="G2577" s="413"/>
      <c r="H2577" s="411"/>
      <c r="I2577" s="411"/>
      <c r="J2577" s="411"/>
      <c r="K2577" s="411"/>
      <c r="L2577" s="411"/>
      <c r="M2577" s="411"/>
      <c r="N2577" s="411"/>
      <c r="O2577" s="411"/>
      <c r="Q2577" s="316">
        <v>19</v>
      </c>
      <c r="R2577" s="316">
        <v>15</v>
      </c>
      <c r="S2577" s="316">
        <f t="shared" si="61"/>
        <v>11.4</v>
      </c>
      <c r="T2577" s="316">
        <f t="shared" si="62"/>
        <v>9</v>
      </c>
    </row>
    <row r="2578" spans="1:20" ht="15">
      <c r="A2578" s="415"/>
      <c r="B2578" s="186"/>
      <c r="C2578" s="416"/>
      <c r="D2578" s="412"/>
      <c r="E2578" s="412"/>
      <c r="F2578" s="412"/>
      <c r="G2578" s="413"/>
      <c r="H2578" s="411"/>
      <c r="I2578" s="411"/>
      <c r="J2578" s="411"/>
      <c r="K2578" s="411"/>
      <c r="L2578" s="411"/>
      <c r="M2578" s="411"/>
      <c r="N2578" s="411"/>
      <c r="O2578" s="411"/>
      <c r="Q2578" s="316">
        <v>21.4</v>
      </c>
      <c r="R2578" s="316">
        <v>15</v>
      </c>
      <c r="S2578" s="316">
        <f t="shared" si="61"/>
        <v>12.84</v>
      </c>
      <c r="T2578" s="316">
        <f t="shared" si="62"/>
        <v>9</v>
      </c>
    </row>
    <row r="2579" spans="1:20" ht="15">
      <c r="A2579" s="415"/>
      <c r="B2579" s="186"/>
      <c r="C2579" s="416"/>
      <c r="D2579" s="412"/>
      <c r="E2579" s="412"/>
      <c r="F2579" s="412"/>
      <c r="G2579" s="413"/>
      <c r="H2579" s="411"/>
      <c r="I2579" s="411"/>
      <c r="J2579" s="411"/>
      <c r="K2579" s="411"/>
      <c r="L2579" s="411"/>
      <c r="M2579" s="411"/>
      <c r="N2579" s="411"/>
      <c r="O2579" s="411"/>
      <c r="Q2579" s="316">
        <v>17.9</v>
      </c>
      <c r="R2579" s="316">
        <v>15</v>
      </c>
      <c r="S2579" s="316">
        <f t="shared" si="61"/>
        <v>10.74</v>
      </c>
      <c r="T2579" s="316">
        <f t="shared" si="62"/>
        <v>9</v>
      </c>
    </row>
    <row r="2580" spans="1:20" ht="15">
      <c r="A2580" s="415"/>
      <c r="B2580" s="186"/>
      <c r="C2580" s="416"/>
      <c r="D2580" s="412"/>
      <c r="E2580" s="412"/>
      <c r="F2580" s="412"/>
      <c r="G2580" s="413"/>
      <c r="H2580" s="411"/>
      <c r="I2580" s="411"/>
      <c r="J2580" s="411"/>
      <c r="K2580" s="411"/>
      <c r="L2580" s="411"/>
      <c r="M2580" s="411"/>
      <c r="N2580" s="411"/>
      <c r="O2580" s="411"/>
      <c r="Q2580" s="316">
        <v>10</v>
      </c>
      <c r="R2580" s="316">
        <v>10</v>
      </c>
      <c r="S2580" s="316">
        <f t="shared" si="61"/>
        <v>6</v>
      </c>
      <c r="T2580" s="316">
        <f t="shared" si="62"/>
        <v>6</v>
      </c>
    </row>
    <row r="2581" spans="1:19" ht="15">
      <c r="A2581" s="415"/>
      <c r="B2581" s="186"/>
      <c r="C2581" s="416"/>
      <c r="D2581" s="412"/>
      <c r="E2581" s="412"/>
      <c r="F2581" s="412"/>
      <c r="G2581" s="413"/>
      <c r="H2581" s="411"/>
      <c r="I2581" s="411"/>
      <c r="J2581" s="411"/>
      <c r="K2581" s="411"/>
      <c r="L2581" s="411"/>
      <c r="M2581" s="411"/>
      <c r="N2581" s="411"/>
      <c r="O2581" s="411"/>
      <c r="Q2581">
        <v>100</v>
      </c>
      <c r="S2581">
        <f t="shared" si="61"/>
        <v>60</v>
      </c>
    </row>
    <row r="2582" spans="1:15" ht="15">
      <c r="A2582" s="415"/>
      <c r="B2582" s="186"/>
      <c r="C2582" s="416"/>
      <c r="D2582" s="412"/>
      <c r="E2582" s="412"/>
      <c r="F2582" s="412"/>
      <c r="G2582" s="413"/>
      <c r="H2582" s="411"/>
      <c r="I2582" s="411"/>
      <c r="J2582" s="411"/>
      <c r="K2582" s="411"/>
      <c r="L2582" s="411"/>
      <c r="M2582" s="411"/>
      <c r="N2582" s="411"/>
      <c r="O2582" s="411"/>
    </row>
    <row r="2583" spans="1:15" ht="15">
      <c r="A2583" s="415"/>
      <c r="B2583" s="186"/>
      <c r="C2583" s="416"/>
      <c r="D2583" s="412"/>
      <c r="E2583" s="412"/>
      <c r="F2583" s="412"/>
      <c r="G2583" s="413"/>
      <c r="H2583" s="411"/>
      <c r="I2583" s="411"/>
      <c r="J2583" s="411"/>
      <c r="K2583" s="411"/>
      <c r="L2583" s="411"/>
      <c r="M2583" s="411"/>
      <c r="N2583" s="411"/>
      <c r="O2583" s="411"/>
    </row>
    <row r="2584" spans="1:15" ht="15">
      <c r="A2584" s="415"/>
      <c r="B2584" s="186"/>
      <c r="C2584" s="416"/>
      <c r="D2584" s="412"/>
      <c r="E2584" s="412"/>
      <c r="F2584" s="412"/>
      <c r="G2584" s="413"/>
      <c r="H2584" s="411"/>
      <c r="I2584" s="411"/>
      <c r="J2584" s="411"/>
      <c r="K2584" s="411"/>
      <c r="L2584" s="411"/>
      <c r="M2584" s="411"/>
      <c r="N2584" s="411"/>
      <c r="O2584" s="411"/>
    </row>
    <row r="2585" spans="1:15" ht="15">
      <c r="A2585" s="415"/>
      <c r="B2585" s="186"/>
      <c r="C2585" s="416"/>
      <c r="D2585" s="412"/>
      <c r="E2585" s="412"/>
      <c r="F2585" s="412"/>
      <c r="G2585" s="413"/>
      <c r="H2585" s="411"/>
      <c r="I2585" s="411"/>
      <c r="J2585" s="411"/>
      <c r="K2585" s="411"/>
      <c r="L2585" s="411"/>
      <c r="M2585" s="411"/>
      <c r="N2585" s="411"/>
      <c r="O2585" s="411"/>
    </row>
    <row r="2586" spans="1:15" ht="15">
      <c r="A2586" s="414"/>
      <c r="B2586" s="186"/>
      <c r="C2586" s="416"/>
      <c r="D2586" s="412"/>
      <c r="E2586" s="412"/>
      <c r="F2586" s="412"/>
      <c r="G2586" s="413"/>
      <c r="H2586" s="411"/>
      <c r="I2586" s="411"/>
      <c r="J2586" s="411"/>
      <c r="K2586" s="411"/>
      <c r="L2586" s="411"/>
      <c r="M2586" s="411"/>
      <c r="N2586" s="411"/>
      <c r="O2586" s="411"/>
    </row>
    <row r="2587" spans="1:15" ht="15">
      <c r="A2587" s="415"/>
      <c r="B2587" s="186"/>
      <c r="C2587" s="416"/>
      <c r="D2587" s="412"/>
      <c r="E2587" s="412"/>
      <c r="F2587" s="412"/>
      <c r="G2587" s="413"/>
      <c r="H2587" s="411"/>
      <c r="I2587" s="411"/>
      <c r="J2587" s="411"/>
      <c r="K2587" s="411"/>
      <c r="L2587" s="411"/>
      <c r="M2587" s="411"/>
      <c r="N2587" s="411"/>
      <c r="O2587" s="411"/>
    </row>
    <row r="2588" spans="1:15" ht="15">
      <c r="A2588" s="415"/>
      <c r="B2588" s="186"/>
      <c r="C2588" s="416"/>
      <c r="D2588" s="412"/>
      <c r="E2588" s="412"/>
      <c r="F2588" s="412"/>
      <c r="G2588" s="413"/>
      <c r="H2588" s="411"/>
      <c r="I2588" s="411"/>
      <c r="J2588" s="411"/>
      <c r="K2588" s="411"/>
      <c r="L2588" s="411"/>
      <c r="M2588" s="411"/>
      <c r="N2588" s="411"/>
      <c r="O2588" s="411"/>
    </row>
    <row r="2589" spans="1:15" ht="15">
      <c r="A2589" s="415"/>
      <c r="B2589" s="186"/>
      <c r="C2589" s="416"/>
      <c r="D2589" s="412"/>
      <c r="E2589" s="412"/>
      <c r="F2589" s="412"/>
      <c r="G2589" s="413"/>
      <c r="H2589" s="411"/>
      <c r="I2589" s="411"/>
      <c r="J2589" s="411"/>
      <c r="K2589" s="411"/>
      <c r="L2589" s="411"/>
      <c r="M2589" s="411"/>
      <c r="N2589" s="411"/>
      <c r="O2589" s="411"/>
    </row>
    <row r="2590" spans="1:15" ht="15">
      <c r="A2590" s="414"/>
      <c r="B2590" s="186"/>
      <c r="C2590" s="416"/>
      <c r="D2590" s="412"/>
      <c r="E2590" s="412"/>
      <c r="F2590" s="412"/>
      <c r="G2590" s="413"/>
      <c r="H2590" s="411"/>
      <c r="I2590" s="411"/>
      <c r="J2590" s="411"/>
      <c r="K2590" s="411"/>
      <c r="L2590" s="411"/>
      <c r="M2590" s="411"/>
      <c r="N2590" s="411"/>
      <c r="O2590" s="411"/>
    </row>
    <row r="2591" spans="1:15" ht="15">
      <c r="A2591" s="414"/>
      <c r="B2591" s="186"/>
      <c r="C2591" s="416"/>
      <c r="D2591" s="412"/>
      <c r="E2591" s="412"/>
      <c r="F2591" s="412"/>
      <c r="G2591" s="413"/>
      <c r="H2591" s="411"/>
      <c r="I2591" s="411"/>
      <c r="J2591" s="411"/>
      <c r="K2591" s="411"/>
      <c r="L2591" s="411"/>
      <c r="M2591" s="411"/>
      <c r="N2591" s="411"/>
      <c r="O2591" s="411"/>
    </row>
    <row r="2592" spans="1:15" ht="15">
      <c r="A2592" s="414"/>
      <c r="B2592" s="186"/>
      <c r="C2592" s="416"/>
      <c r="D2592" s="412"/>
      <c r="E2592" s="412"/>
      <c r="F2592" s="412"/>
      <c r="G2592" s="413"/>
      <c r="H2592" s="411"/>
      <c r="I2592" s="411"/>
      <c r="J2592" s="411"/>
      <c r="K2592" s="411"/>
      <c r="L2592" s="411"/>
      <c r="M2592" s="411"/>
      <c r="N2592" s="411"/>
      <c r="O2592" s="411"/>
    </row>
    <row r="2593" spans="1:15" ht="15">
      <c r="A2593" s="414"/>
      <c r="B2593" s="186"/>
      <c r="C2593" s="416"/>
      <c r="D2593" s="412"/>
      <c r="E2593" s="412"/>
      <c r="F2593" s="412"/>
      <c r="G2593" s="413"/>
      <c r="H2593" s="411"/>
      <c r="I2593" s="411"/>
      <c r="J2593" s="411"/>
      <c r="K2593" s="411"/>
      <c r="L2593" s="411"/>
      <c r="M2593" s="411"/>
      <c r="N2593" s="411"/>
      <c r="O2593" s="411"/>
    </row>
    <row r="2594" spans="1:15" ht="15">
      <c r="A2594" s="414"/>
      <c r="B2594" s="186"/>
      <c r="C2594" s="416"/>
      <c r="D2594" s="412"/>
      <c r="E2594" s="412"/>
      <c r="F2594" s="412"/>
      <c r="G2594" s="413"/>
      <c r="H2594" s="411"/>
      <c r="I2594" s="411"/>
      <c r="J2594" s="411"/>
      <c r="K2594" s="411"/>
      <c r="L2594" s="411"/>
      <c r="M2594" s="411"/>
      <c r="N2594" s="411"/>
      <c r="O2594" s="411"/>
    </row>
    <row r="2595" spans="1:15" ht="15">
      <c r="A2595" s="414"/>
      <c r="B2595" s="186"/>
      <c r="C2595" s="416"/>
      <c r="D2595" s="412"/>
      <c r="E2595" s="412"/>
      <c r="F2595" s="412"/>
      <c r="G2595" s="413"/>
      <c r="H2595" s="411"/>
      <c r="I2595" s="411"/>
      <c r="J2595" s="411"/>
      <c r="K2595" s="411"/>
      <c r="L2595" s="411"/>
      <c r="M2595" s="411"/>
      <c r="N2595" s="411"/>
      <c r="O2595" s="411"/>
    </row>
    <row r="2596" spans="1:15" ht="15">
      <c r="A2596" s="414"/>
      <c r="B2596" s="186"/>
      <c r="C2596" s="416"/>
      <c r="D2596" s="412"/>
      <c r="E2596" s="412"/>
      <c r="F2596" s="412"/>
      <c r="G2596" s="413"/>
      <c r="H2596" s="411"/>
      <c r="I2596" s="411"/>
      <c r="J2596" s="411"/>
      <c r="K2596" s="411"/>
      <c r="L2596" s="411"/>
      <c r="M2596" s="411"/>
      <c r="N2596" s="411"/>
      <c r="O2596" s="411"/>
    </row>
    <row r="2597" spans="1:15" ht="15">
      <c r="A2597" s="414"/>
      <c r="B2597" s="186"/>
      <c r="C2597" s="416"/>
      <c r="D2597" s="412"/>
      <c r="E2597" s="412"/>
      <c r="F2597" s="412"/>
      <c r="G2597" s="413"/>
      <c r="H2597" s="411"/>
      <c r="I2597" s="411"/>
      <c r="J2597" s="411"/>
      <c r="K2597" s="411"/>
      <c r="L2597" s="411"/>
      <c r="M2597" s="411"/>
      <c r="N2597" s="411"/>
      <c r="O2597" s="411"/>
    </row>
    <row r="2598" spans="1:15" ht="15">
      <c r="A2598" s="414"/>
      <c r="B2598" s="186"/>
      <c r="C2598" s="416"/>
      <c r="D2598" s="412"/>
      <c r="E2598" s="412"/>
      <c r="F2598" s="412"/>
      <c r="G2598" s="413"/>
      <c r="H2598" s="411"/>
      <c r="I2598" s="411"/>
      <c r="J2598" s="411"/>
      <c r="K2598" s="411"/>
      <c r="L2598" s="411"/>
      <c r="M2598" s="411"/>
      <c r="N2598" s="411"/>
      <c r="O2598" s="411"/>
    </row>
    <row r="2599" spans="1:15" ht="15">
      <c r="A2599" s="414"/>
      <c r="B2599" s="186"/>
      <c r="C2599" s="416"/>
      <c r="D2599" s="412"/>
      <c r="E2599" s="412"/>
      <c r="F2599" s="412"/>
      <c r="G2599" s="413"/>
      <c r="H2599" s="411"/>
      <c r="I2599" s="411"/>
      <c r="J2599" s="411"/>
      <c r="K2599" s="411"/>
      <c r="L2599" s="411"/>
      <c r="M2599" s="411"/>
      <c r="N2599" s="411"/>
      <c r="O2599" s="411"/>
    </row>
    <row r="2600" spans="1:15" ht="15">
      <c r="A2600" s="414"/>
      <c r="B2600" s="186"/>
      <c r="C2600" s="416"/>
      <c r="D2600" s="412"/>
      <c r="E2600" s="412"/>
      <c r="F2600" s="412"/>
      <c r="G2600" s="413"/>
      <c r="H2600" s="411"/>
      <c r="I2600" s="411"/>
      <c r="J2600" s="411"/>
      <c r="K2600" s="411"/>
      <c r="L2600" s="411"/>
      <c r="M2600" s="411"/>
      <c r="N2600" s="411"/>
      <c r="O2600" s="411"/>
    </row>
    <row r="2601" spans="1:15" ht="12.75">
      <c r="A2601" s="361"/>
      <c r="B2601" s="309"/>
      <c r="C2601" s="309"/>
      <c r="D2601" s="309"/>
      <c r="E2601" s="309"/>
      <c r="F2601" s="309"/>
      <c r="G2601" s="309"/>
      <c r="H2601" s="309"/>
      <c r="I2601" s="309"/>
      <c r="J2601" s="309"/>
      <c r="K2601" s="309"/>
      <c r="L2601" s="309"/>
      <c r="M2601" s="309"/>
      <c r="N2601" s="309"/>
      <c r="O2601" s="309"/>
    </row>
    <row r="2602" spans="1:15" ht="12.75">
      <c r="A2602" s="361"/>
      <c r="B2602" s="309"/>
      <c r="C2602" s="309"/>
      <c r="D2602" s="309"/>
      <c r="E2602" s="309"/>
      <c r="F2602" s="309"/>
      <c r="G2602" s="309"/>
      <c r="H2602" s="309"/>
      <c r="I2602" s="309"/>
      <c r="J2602" s="309"/>
      <c r="K2602" s="309"/>
      <c r="L2602" s="309"/>
      <c r="M2602" s="309"/>
      <c r="N2602" s="309"/>
      <c r="O2602" s="309"/>
    </row>
    <row r="2603" spans="1:15" ht="12.75">
      <c r="A2603" s="361"/>
      <c r="B2603" s="309"/>
      <c r="C2603" s="309"/>
      <c r="D2603" s="309"/>
      <c r="E2603" s="309"/>
      <c r="F2603" s="309"/>
      <c r="G2603" s="309"/>
      <c r="H2603" s="309"/>
      <c r="I2603" s="309"/>
      <c r="J2603" s="309"/>
      <c r="K2603" s="309"/>
      <c r="L2603" s="309"/>
      <c r="M2603" s="309"/>
      <c r="N2603" s="309"/>
      <c r="O2603" s="309"/>
    </row>
    <row r="2604" spans="1:15" ht="15">
      <c r="A2604" s="414"/>
      <c r="B2604" s="186"/>
      <c r="C2604" s="416"/>
      <c r="D2604" s="412"/>
      <c r="E2604" s="412"/>
      <c r="F2604" s="412"/>
      <c r="G2604" s="413"/>
      <c r="H2604" s="411"/>
      <c r="I2604" s="411"/>
      <c r="J2604" s="411"/>
      <c r="K2604" s="411"/>
      <c r="L2604" s="411"/>
      <c r="M2604" s="411"/>
      <c r="N2604" s="411"/>
      <c r="O2604" s="411"/>
    </row>
    <row r="2605" spans="1:15" ht="15">
      <c r="A2605" s="414"/>
      <c r="B2605" s="186"/>
      <c r="C2605" s="416"/>
      <c r="D2605" s="412"/>
      <c r="E2605" s="412"/>
      <c r="F2605" s="412"/>
      <c r="G2605" s="413"/>
      <c r="H2605" s="411"/>
      <c r="I2605" s="411"/>
      <c r="J2605" s="411"/>
      <c r="K2605" s="411"/>
      <c r="L2605" s="411"/>
      <c r="M2605" s="411"/>
      <c r="N2605" s="411"/>
      <c r="O2605" s="411"/>
    </row>
    <row r="2606" spans="1:15" ht="15">
      <c r="A2606" s="414"/>
      <c r="B2606" s="186"/>
      <c r="C2606" s="416"/>
      <c r="D2606" s="412"/>
      <c r="E2606" s="412"/>
      <c r="F2606" s="412"/>
      <c r="G2606" s="413"/>
      <c r="H2606" s="411"/>
      <c r="I2606" s="411"/>
      <c r="J2606" s="411"/>
      <c r="K2606" s="411"/>
      <c r="L2606" s="411"/>
      <c r="M2606" s="411"/>
      <c r="N2606" s="411"/>
      <c r="O2606" s="411"/>
    </row>
    <row r="2607" spans="1:15" ht="15">
      <c r="A2607" s="414"/>
      <c r="B2607" s="186"/>
      <c r="C2607" s="416"/>
      <c r="D2607" s="412"/>
      <c r="E2607" s="412"/>
      <c r="F2607" s="412"/>
      <c r="G2607" s="413"/>
      <c r="H2607" s="411"/>
      <c r="I2607" s="411"/>
      <c r="J2607" s="411"/>
      <c r="K2607" s="411"/>
      <c r="L2607" s="411"/>
      <c r="M2607" s="411"/>
      <c r="N2607" s="411"/>
      <c r="O2607" s="411"/>
    </row>
    <row r="2608" spans="1:15" ht="15">
      <c r="A2608" s="414"/>
      <c r="B2608" s="186"/>
      <c r="C2608" s="416"/>
      <c r="D2608" s="412"/>
      <c r="E2608" s="412"/>
      <c r="F2608" s="412"/>
      <c r="G2608" s="413"/>
      <c r="H2608" s="411"/>
      <c r="I2608" s="411"/>
      <c r="J2608" s="411"/>
      <c r="K2608" s="411"/>
      <c r="L2608" s="411"/>
      <c r="M2608" s="411"/>
      <c r="N2608" s="411"/>
      <c r="O2608" s="411"/>
    </row>
    <row r="2609" spans="1:15" ht="15">
      <c r="A2609" s="414"/>
      <c r="B2609" s="186"/>
      <c r="C2609" s="416"/>
      <c r="D2609" s="412"/>
      <c r="E2609" s="412"/>
      <c r="F2609" s="412"/>
      <c r="G2609" s="413"/>
      <c r="H2609" s="411"/>
      <c r="I2609" s="411"/>
      <c r="J2609" s="411"/>
      <c r="K2609" s="411"/>
      <c r="L2609" s="411"/>
      <c r="M2609" s="411"/>
      <c r="N2609" s="411"/>
      <c r="O2609" s="411"/>
    </row>
    <row r="2610" spans="1:15" ht="15">
      <c r="A2610" s="414"/>
      <c r="B2610" s="186"/>
      <c r="C2610" s="416"/>
      <c r="D2610" s="412"/>
      <c r="E2610" s="412"/>
      <c r="F2610" s="412"/>
      <c r="G2610" s="413"/>
      <c r="H2610" s="411"/>
      <c r="I2610" s="411"/>
      <c r="J2610" s="411"/>
      <c r="K2610" s="411"/>
      <c r="L2610" s="411"/>
      <c r="M2610" s="411"/>
      <c r="N2610" s="411"/>
      <c r="O2610" s="411"/>
    </row>
    <row r="2611" spans="1:15" ht="15">
      <c r="A2611" s="414"/>
      <c r="B2611" s="186"/>
      <c r="C2611" s="416"/>
      <c r="D2611" s="412"/>
      <c r="E2611" s="412"/>
      <c r="F2611" s="412"/>
      <c r="G2611" s="413"/>
      <c r="H2611" s="411"/>
      <c r="I2611" s="411"/>
      <c r="J2611" s="411"/>
      <c r="K2611" s="411"/>
      <c r="L2611" s="411"/>
      <c r="M2611" s="411"/>
      <c r="N2611" s="411"/>
      <c r="O2611" s="411"/>
    </row>
    <row r="2612" spans="1:15" ht="15">
      <c r="A2612" s="414"/>
      <c r="B2612" s="186"/>
      <c r="C2612" s="416"/>
      <c r="D2612" s="412"/>
      <c r="E2612" s="412"/>
      <c r="F2612" s="412"/>
      <c r="G2612" s="413"/>
      <c r="H2612" s="411"/>
      <c r="I2612" s="411"/>
      <c r="J2612" s="411"/>
      <c r="K2612" s="411"/>
      <c r="L2612" s="411"/>
      <c r="M2612" s="411"/>
      <c r="N2612" s="411"/>
      <c r="O2612" s="411"/>
    </row>
    <row r="2613" spans="1:15" ht="15">
      <c r="A2613" s="414"/>
      <c r="B2613" s="186"/>
      <c r="C2613" s="416"/>
      <c r="D2613" s="412"/>
      <c r="E2613" s="412"/>
      <c r="F2613" s="412"/>
      <c r="G2613" s="413"/>
      <c r="H2613" s="411"/>
      <c r="I2613" s="411"/>
      <c r="J2613" s="411"/>
      <c r="K2613" s="411"/>
      <c r="L2613" s="411"/>
      <c r="M2613" s="411"/>
      <c r="N2613" s="411"/>
      <c r="O2613" s="411"/>
    </row>
    <row r="2614" spans="1:15" ht="15">
      <c r="A2614" s="414"/>
      <c r="B2614" s="186"/>
      <c r="C2614" s="416"/>
      <c r="D2614" s="412"/>
      <c r="E2614" s="412"/>
      <c r="F2614" s="412"/>
      <c r="G2614" s="413"/>
      <c r="H2614" s="411"/>
      <c r="I2614" s="411"/>
      <c r="J2614" s="411"/>
      <c r="K2614" s="411"/>
      <c r="L2614" s="411"/>
      <c r="M2614" s="411"/>
      <c r="N2614" s="411"/>
      <c r="O2614" s="411"/>
    </row>
    <row r="2615" spans="1:15" ht="15">
      <c r="A2615" s="414"/>
      <c r="B2615" s="186"/>
      <c r="C2615" s="416"/>
      <c r="D2615" s="412"/>
      <c r="E2615" s="412"/>
      <c r="F2615" s="412"/>
      <c r="G2615" s="413"/>
      <c r="H2615" s="411"/>
      <c r="I2615" s="411"/>
      <c r="J2615" s="411"/>
      <c r="K2615" s="411"/>
      <c r="L2615" s="411"/>
      <c r="M2615" s="411"/>
      <c r="N2615" s="411"/>
      <c r="O2615" s="411"/>
    </row>
    <row r="2616" spans="1:15" ht="12.75">
      <c r="A2616" s="361"/>
      <c r="B2616" s="309"/>
      <c r="C2616" s="309"/>
      <c r="D2616" s="309"/>
      <c r="E2616" s="309"/>
      <c r="F2616" s="309"/>
      <c r="G2616" s="309"/>
      <c r="H2616" s="309"/>
      <c r="I2616" s="309"/>
      <c r="J2616" s="309"/>
      <c r="K2616" s="309"/>
      <c r="L2616" s="309"/>
      <c r="M2616" s="309"/>
      <c r="N2616" s="309"/>
      <c r="O2616" s="309"/>
    </row>
    <row r="2617" spans="1:15" ht="15">
      <c r="A2617" s="361"/>
      <c r="B2617" s="346"/>
      <c r="C2617" s="353"/>
      <c r="D2617" s="353"/>
      <c r="E2617" s="353"/>
      <c r="F2617" s="353"/>
      <c r="G2617" s="353"/>
      <c r="H2617" s="353"/>
      <c r="I2617" s="353"/>
      <c r="J2617" s="353"/>
      <c r="K2617" s="353"/>
      <c r="L2617" s="353"/>
      <c r="M2617" s="353"/>
      <c r="N2617" s="353"/>
      <c r="O2617" s="353"/>
    </row>
    <row r="2618" spans="1:15" ht="12.75" customHeight="1">
      <c r="A2618" s="361"/>
      <c r="B2618" s="309"/>
      <c r="C2618" s="353"/>
      <c r="D2618" s="353"/>
      <c r="E2618" s="353"/>
      <c r="F2618" s="353"/>
      <c r="G2618" s="353"/>
      <c r="H2618" s="353"/>
      <c r="I2618" s="353"/>
      <c r="J2618" s="353"/>
      <c r="K2618" s="353"/>
      <c r="L2618" s="353"/>
      <c r="M2618" s="353"/>
      <c r="N2618" s="353"/>
      <c r="O2618" s="353"/>
    </row>
    <row r="2619" spans="1:15" ht="12.75">
      <c r="A2619" s="361"/>
      <c r="B2619" s="309"/>
      <c r="C2619" s="309"/>
      <c r="D2619" s="309"/>
      <c r="E2619" s="309"/>
      <c r="F2619" s="309"/>
      <c r="G2619" s="309"/>
      <c r="H2619" s="309"/>
      <c r="I2619" s="309"/>
      <c r="J2619" s="309"/>
      <c r="K2619" s="309"/>
      <c r="L2619" s="309"/>
      <c r="M2619" s="309"/>
      <c r="N2619" s="309"/>
      <c r="O2619" s="309"/>
    </row>
    <row r="2620" spans="1:15" ht="15">
      <c r="A2620" s="414"/>
      <c r="B2620" s="186"/>
      <c r="C2620" s="416"/>
      <c r="D2620" s="412"/>
      <c r="E2620" s="412"/>
      <c r="F2620" s="412"/>
      <c r="G2620" s="413"/>
      <c r="H2620" s="411"/>
      <c r="I2620" s="411"/>
      <c r="J2620" s="411"/>
      <c r="K2620" s="411"/>
      <c r="L2620" s="411"/>
      <c r="M2620" s="411"/>
      <c r="N2620" s="411"/>
      <c r="O2620" s="411"/>
    </row>
    <row r="2621" spans="1:15" ht="15">
      <c r="A2621" s="414"/>
      <c r="B2621" s="186"/>
      <c r="C2621" s="416"/>
      <c r="D2621" s="412"/>
      <c r="E2621" s="412"/>
      <c r="F2621" s="412"/>
      <c r="G2621" s="413"/>
      <c r="H2621" s="411"/>
      <c r="I2621" s="411"/>
      <c r="J2621" s="411"/>
      <c r="K2621" s="411"/>
      <c r="L2621" s="411"/>
      <c r="M2621" s="411"/>
      <c r="N2621" s="411"/>
      <c r="O2621" s="411"/>
    </row>
    <row r="2622" spans="1:15" ht="15">
      <c r="A2622" s="414"/>
      <c r="B2622" s="186"/>
      <c r="C2622" s="416"/>
      <c r="D2622" s="412"/>
      <c r="E2622" s="412"/>
      <c r="F2622" s="412"/>
      <c r="G2622" s="413"/>
      <c r="H2622" s="411"/>
      <c r="I2622" s="411"/>
      <c r="J2622" s="411"/>
      <c r="K2622" s="411"/>
      <c r="L2622" s="411"/>
      <c r="M2622" s="411"/>
      <c r="N2622" s="411"/>
      <c r="O2622" s="411"/>
    </row>
    <row r="2623" spans="1:15" ht="15">
      <c r="A2623" s="414"/>
      <c r="B2623" s="186"/>
      <c r="C2623" s="416"/>
      <c r="D2623" s="412"/>
      <c r="E2623" s="412"/>
      <c r="F2623" s="412"/>
      <c r="G2623" s="413"/>
      <c r="H2623" s="411"/>
      <c r="I2623" s="411"/>
      <c r="J2623" s="411"/>
      <c r="K2623" s="411"/>
      <c r="L2623" s="411"/>
      <c r="M2623" s="411"/>
      <c r="N2623" s="411"/>
      <c r="O2623" s="411"/>
    </row>
    <row r="2624" spans="1:15" ht="15">
      <c r="A2624" s="333"/>
      <c r="B2624" s="340"/>
      <c r="C2624" s="340"/>
      <c r="D2624" s="340"/>
      <c r="E2624" s="340"/>
      <c r="F2624" s="340"/>
      <c r="G2624" s="340"/>
      <c r="H2624" s="340"/>
      <c r="I2624" s="340"/>
      <c r="J2624" s="340"/>
      <c r="K2624" s="340"/>
      <c r="L2624" s="340"/>
      <c r="M2624" s="340"/>
      <c r="N2624" s="340"/>
      <c r="O2624" s="340"/>
    </row>
    <row r="2625" spans="1:15" ht="15">
      <c r="A2625" s="333"/>
      <c r="B2625" s="340"/>
      <c r="C2625" s="340"/>
      <c r="D2625" s="340"/>
      <c r="E2625" s="340"/>
      <c r="F2625" s="340"/>
      <c r="G2625" s="340"/>
      <c r="H2625" s="340"/>
      <c r="I2625" s="340"/>
      <c r="J2625" s="340"/>
      <c r="K2625" s="340"/>
      <c r="L2625" s="340"/>
      <c r="M2625" s="340"/>
      <c r="N2625" s="340"/>
      <c r="O2625" s="340"/>
    </row>
    <row r="2626" spans="1:15" ht="15">
      <c r="A2626" s="333"/>
      <c r="B2626" s="340"/>
      <c r="C2626" s="340"/>
      <c r="D2626" s="340"/>
      <c r="E2626" s="340"/>
      <c r="F2626" s="340"/>
      <c r="G2626" s="340"/>
      <c r="H2626" s="340"/>
      <c r="I2626" s="340"/>
      <c r="J2626" s="340"/>
      <c r="K2626" s="340"/>
      <c r="L2626" s="340"/>
      <c r="M2626" s="340"/>
      <c r="N2626" s="340"/>
      <c r="O2626" s="340"/>
    </row>
    <row r="2627" spans="1:15" ht="15">
      <c r="A2627" s="333"/>
      <c r="B2627" s="340"/>
      <c r="C2627" s="340"/>
      <c r="D2627" s="340"/>
      <c r="E2627" s="340"/>
      <c r="F2627" s="340"/>
      <c r="G2627" s="340"/>
      <c r="H2627" s="340"/>
      <c r="I2627" s="340"/>
      <c r="J2627" s="340"/>
      <c r="K2627" s="340"/>
      <c r="L2627" s="340"/>
      <c r="M2627" s="340"/>
      <c r="N2627" s="340"/>
      <c r="O2627" s="340"/>
    </row>
    <row r="2628" spans="1:15" ht="15">
      <c r="A2628" s="333"/>
      <c r="B2628" s="340"/>
      <c r="C2628" s="340"/>
      <c r="D2628" s="340"/>
      <c r="E2628" s="340"/>
      <c r="F2628" s="340"/>
      <c r="G2628" s="340"/>
      <c r="H2628" s="340"/>
      <c r="I2628" s="340"/>
      <c r="J2628" s="340"/>
      <c r="K2628" s="340"/>
      <c r="L2628" s="340"/>
      <c r="M2628" s="340"/>
      <c r="N2628" s="340"/>
      <c r="O2628" s="340"/>
    </row>
    <row r="2629" spans="1:15" ht="15">
      <c r="A2629" s="414"/>
      <c r="B2629" s="186"/>
      <c r="C2629" s="416"/>
      <c r="D2629" s="412"/>
      <c r="E2629" s="412"/>
      <c r="F2629" s="412"/>
      <c r="G2629" s="413"/>
      <c r="H2629" s="411"/>
      <c r="I2629" s="411"/>
      <c r="J2629" s="411"/>
      <c r="K2629" s="411"/>
      <c r="L2629" s="411"/>
      <c r="M2629" s="411"/>
      <c r="N2629" s="411"/>
      <c r="O2629" s="411"/>
    </row>
    <row r="2630" spans="1:15" ht="15">
      <c r="A2630" s="414"/>
      <c r="B2630" s="186"/>
      <c r="C2630" s="416"/>
      <c r="D2630" s="412"/>
      <c r="E2630" s="412"/>
      <c r="F2630" s="412"/>
      <c r="G2630" s="413"/>
      <c r="H2630" s="411"/>
      <c r="I2630" s="411"/>
      <c r="J2630" s="411"/>
      <c r="K2630" s="411"/>
      <c r="L2630" s="411"/>
      <c r="M2630" s="411"/>
      <c r="N2630" s="411"/>
      <c r="O2630" s="411"/>
    </row>
    <row r="2631" spans="1:15" ht="15">
      <c r="A2631" s="414"/>
      <c r="B2631" s="186"/>
      <c r="C2631" s="416"/>
      <c r="D2631" s="412"/>
      <c r="E2631" s="412"/>
      <c r="F2631" s="412"/>
      <c r="G2631" s="413"/>
      <c r="H2631" s="411"/>
      <c r="I2631" s="411"/>
      <c r="J2631" s="411"/>
      <c r="K2631" s="411"/>
      <c r="L2631" s="411"/>
      <c r="M2631" s="411"/>
      <c r="N2631" s="411"/>
      <c r="O2631" s="411"/>
    </row>
    <row r="2632" spans="1:15" ht="15">
      <c r="A2632" s="414"/>
      <c r="B2632" s="186"/>
      <c r="C2632" s="416"/>
      <c r="D2632" s="412"/>
      <c r="E2632" s="412"/>
      <c r="F2632" s="412"/>
      <c r="G2632" s="413"/>
      <c r="H2632" s="411"/>
      <c r="I2632" s="411"/>
      <c r="J2632" s="411"/>
      <c r="K2632" s="411"/>
      <c r="L2632" s="411"/>
      <c r="M2632" s="411"/>
      <c r="N2632" s="411"/>
      <c r="O2632" s="411"/>
    </row>
    <row r="2633" spans="1:15" ht="15">
      <c r="A2633" s="414"/>
      <c r="B2633" s="186"/>
      <c r="C2633" s="416"/>
      <c r="D2633" s="412"/>
      <c r="E2633" s="412"/>
      <c r="F2633" s="412"/>
      <c r="G2633" s="413"/>
      <c r="H2633" s="411"/>
      <c r="I2633" s="411"/>
      <c r="J2633" s="411"/>
      <c r="K2633" s="411"/>
      <c r="L2633" s="411"/>
      <c r="M2633" s="411"/>
      <c r="N2633" s="411"/>
      <c r="O2633" s="411"/>
    </row>
    <row r="2634" spans="1:15" ht="15">
      <c r="A2634" s="415"/>
      <c r="B2634" s="360"/>
      <c r="C2634" s="584"/>
      <c r="D2634" s="415"/>
      <c r="E2634" s="415"/>
      <c r="F2634" s="415"/>
      <c r="G2634" s="415"/>
      <c r="H2634" s="415"/>
      <c r="I2634" s="415"/>
      <c r="J2634" s="415"/>
      <c r="K2634" s="415"/>
      <c r="L2634" s="415"/>
      <c r="M2634" s="415"/>
      <c r="N2634" s="415"/>
      <c r="O2634" s="415"/>
    </row>
    <row r="2635" spans="1:15" ht="15">
      <c r="A2635" s="415"/>
      <c r="B2635" s="360"/>
      <c r="C2635" s="584"/>
      <c r="D2635" s="415"/>
      <c r="E2635" s="415"/>
      <c r="F2635" s="415"/>
      <c r="G2635" s="415"/>
      <c r="H2635" s="415"/>
      <c r="I2635" s="415"/>
      <c r="J2635" s="415"/>
      <c r="K2635" s="415"/>
      <c r="L2635" s="415"/>
      <c r="M2635" s="415"/>
      <c r="N2635" s="415"/>
      <c r="O2635" s="415"/>
    </row>
    <row r="2636" spans="1:15" ht="15">
      <c r="A2636" s="415"/>
      <c r="B2636" s="360"/>
      <c r="C2636" s="584"/>
      <c r="D2636" s="415"/>
      <c r="E2636" s="415"/>
      <c r="F2636" s="415"/>
      <c r="G2636" s="415"/>
      <c r="H2636" s="415"/>
      <c r="I2636" s="415"/>
      <c r="J2636" s="415"/>
      <c r="K2636" s="415"/>
      <c r="L2636" s="415"/>
      <c r="M2636" s="415"/>
      <c r="N2636" s="415"/>
      <c r="O2636" s="415"/>
    </row>
    <row r="2637" spans="1:15" ht="15">
      <c r="A2637" s="415"/>
      <c r="B2637" s="360"/>
      <c r="C2637" s="584"/>
      <c r="D2637" s="415"/>
      <c r="E2637" s="415"/>
      <c r="F2637" s="415"/>
      <c r="G2637" s="415"/>
      <c r="H2637" s="415"/>
      <c r="I2637" s="415"/>
      <c r="J2637" s="415"/>
      <c r="K2637" s="415"/>
      <c r="L2637" s="415"/>
      <c r="M2637" s="415"/>
      <c r="N2637" s="415"/>
      <c r="O2637" s="415"/>
    </row>
    <row r="2638" spans="1:15" ht="15">
      <c r="A2638" s="415"/>
      <c r="B2638" s="360"/>
      <c r="C2638" s="584"/>
      <c r="D2638" s="415"/>
      <c r="E2638" s="415"/>
      <c r="F2638" s="415"/>
      <c r="G2638" s="415"/>
      <c r="H2638" s="415"/>
      <c r="I2638" s="415"/>
      <c r="J2638" s="415"/>
      <c r="K2638" s="415"/>
      <c r="L2638" s="415"/>
      <c r="M2638" s="415"/>
      <c r="N2638" s="415"/>
      <c r="O2638" s="415"/>
    </row>
    <row r="2639" spans="1:15" ht="15">
      <c r="A2639" s="415"/>
      <c r="B2639" s="360"/>
      <c r="C2639" s="584"/>
      <c r="D2639" s="415"/>
      <c r="E2639" s="415"/>
      <c r="F2639" s="415"/>
      <c r="G2639" s="415"/>
      <c r="H2639" s="415"/>
      <c r="I2639" s="415"/>
      <c r="J2639" s="415"/>
      <c r="K2639" s="415"/>
      <c r="L2639" s="415"/>
      <c r="M2639" s="415"/>
      <c r="N2639" s="415"/>
      <c r="O2639" s="415"/>
    </row>
    <row r="2640" spans="1:15" ht="15">
      <c r="A2640" s="415"/>
      <c r="B2640" s="360"/>
      <c r="C2640" s="584"/>
      <c r="D2640" s="415"/>
      <c r="E2640" s="415"/>
      <c r="F2640" s="415"/>
      <c r="G2640" s="415"/>
      <c r="H2640" s="415"/>
      <c r="I2640" s="415"/>
      <c r="J2640" s="415"/>
      <c r="K2640" s="415"/>
      <c r="L2640" s="415"/>
      <c r="M2640" s="415"/>
      <c r="N2640" s="415"/>
      <c r="O2640" s="415"/>
    </row>
    <row r="2641" spans="1:15" ht="15">
      <c r="A2641" s="414"/>
      <c r="B2641" s="186"/>
      <c r="C2641" s="416"/>
      <c r="D2641" s="412"/>
      <c r="E2641" s="412"/>
      <c r="F2641" s="412"/>
      <c r="G2641" s="413"/>
      <c r="H2641" s="411"/>
      <c r="I2641" s="411"/>
      <c r="J2641" s="411"/>
      <c r="K2641" s="411"/>
      <c r="L2641" s="411"/>
      <c r="M2641" s="411"/>
      <c r="N2641" s="411"/>
      <c r="O2641" s="411"/>
    </row>
    <row r="2642" spans="1:15" ht="15">
      <c r="A2642" s="418"/>
      <c r="B2642" s="186"/>
      <c r="C2642" s="416"/>
      <c r="D2642" s="412"/>
      <c r="E2642" s="412"/>
      <c r="F2642" s="412"/>
      <c r="G2642" s="413"/>
      <c r="H2642" s="411"/>
      <c r="I2642" s="411"/>
      <c r="J2642" s="411"/>
      <c r="K2642" s="411"/>
      <c r="L2642" s="411"/>
      <c r="M2642" s="411"/>
      <c r="N2642" s="411"/>
      <c r="O2642" s="411"/>
    </row>
    <row r="2643" spans="1:15" ht="15">
      <c r="A2643" s="418"/>
      <c r="B2643" s="186"/>
      <c r="C2643" s="416"/>
      <c r="D2643" s="412"/>
      <c r="E2643" s="412"/>
      <c r="F2643" s="412"/>
      <c r="G2643" s="413"/>
      <c r="H2643" s="411"/>
      <c r="I2643" s="411"/>
      <c r="J2643" s="411"/>
      <c r="K2643" s="411"/>
      <c r="L2643" s="411"/>
      <c r="M2643" s="411"/>
      <c r="N2643" s="411"/>
      <c r="O2643" s="411"/>
    </row>
    <row r="2644" spans="1:15" ht="15">
      <c r="A2644" s="418"/>
      <c r="B2644" s="186"/>
      <c r="C2644" s="416"/>
      <c r="D2644" s="412"/>
      <c r="E2644" s="412"/>
      <c r="F2644" s="412"/>
      <c r="G2644" s="413"/>
      <c r="H2644" s="411"/>
      <c r="I2644" s="411"/>
      <c r="J2644" s="411"/>
      <c r="K2644" s="411"/>
      <c r="L2644" s="411"/>
      <c r="M2644" s="411"/>
      <c r="N2644" s="411"/>
      <c r="O2644" s="411"/>
    </row>
    <row r="2645" spans="1:15" ht="15">
      <c r="A2645" s="418"/>
      <c r="B2645" s="186"/>
      <c r="C2645" s="416"/>
      <c r="D2645" s="412"/>
      <c r="E2645" s="412"/>
      <c r="F2645" s="412"/>
      <c r="G2645" s="413"/>
      <c r="H2645" s="411"/>
      <c r="I2645" s="411"/>
      <c r="J2645" s="411"/>
      <c r="K2645" s="411"/>
      <c r="L2645" s="411"/>
      <c r="M2645" s="411"/>
      <c r="N2645" s="411"/>
      <c r="O2645" s="411"/>
    </row>
    <row r="2646" spans="1:15" ht="15">
      <c r="A2646" s="415"/>
      <c r="B2646" s="186"/>
      <c r="C2646" s="416"/>
      <c r="D2646" s="412"/>
      <c r="E2646" s="412"/>
      <c r="F2646" s="412"/>
      <c r="G2646" s="413"/>
      <c r="H2646" s="412"/>
      <c r="I2646" s="412"/>
      <c r="J2646" s="412"/>
      <c r="K2646" s="412"/>
      <c r="L2646" s="412"/>
      <c r="M2646" s="412"/>
      <c r="N2646" s="412"/>
      <c r="O2646" s="412"/>
    </row>
    <row r="2647" spans="1:15" ht="15">
      <c r="A2647" s="415"/>
      <c r="B2647" s="186"/>
      <c r="C2647" s="416"/>
      <c r="D2647" s="412"/>
      <c r="E2647" s="412"/>
      <c r="F2647" s="412"/>
      <c r="G2647" s="413"/>
      <c r="H2647" s="412"/>
      <c r="I2647" s="412"/>
      <c r="J2647" s="412"/>
      <c r="K2647" s="412"/>
      <c r="L2647" s="412"/>
      <c r="M2647" s="412"/>
      <c r="N2647" s="412"/>
      <c r="O2647" s="412"/>
    </row>
    <row r="2648" spans="1:15" ht="15">
      <c r="A2648" s="415"/>
      <c r="B2648" s="186"/>
      <c r="C2648" s="416"/>
      <c r="D2648" s="412"/>
      <c r="E2648" s="412"/>
      <c r="F2648" s="412"/>
      <c r="G2648" s="413"/>
      <c r="H2648" s="412"/>
      <c r="I2648" s="412"/>
      <c r="J2648" s="412"/>
      <c r="K2648" s="412"/>
      <c r="L2648" s="412"/>
      <c r="M2648" s="412"/>
      <c r="N2648" s="412"/>
      <c r="O2648" s="412"/>
    </row>
    <row r="2649" spans="1:15" ht="15">
      <c r="A2649" s="415"/>
      <c r="B2649" s="186"/>
      <c r="C2649" s="416"/>
      <c r="D2649" s="412"/>
      <c r="E2649" s="412"/>
      <c r="F2649" s="412"/>
      <c r="G2649" s="413"/>
      <c r="H2649" s="412"/>
      <c r="I2649" s="412"/>
      <c r="J2649" s="412"/>
      <c r="K2649" s="412"/>
      <c r="L2649" s="412"/>
      <c r="M2649" s="412"/>
      <c r="N2649" s="412"/>
      <c r="O2649" s="412"/>
    </row>
    <row r="2650" spans="1:15" ht="15">
      <c r="A2650" s="415"/>
      <c r="B2650" s="186"/>
      <c r="C2650" s="416"/>
      <c r="D2650" s="412"/>
      <c r="E2650" s="412"/>
      <c r="F2650" s="412"/>
      <c r="G2650" s="413"/>
      <c r="H2650" s="412"/>
      <c r="I2650" s="412"/>
      <c r="J2650" s="412"/>
      <c r="K2650" s="412"/>
      <c r="L2650" s="412"/>
      <c r="M2650" s="412"/>
      <c r="N2650" s="412"/>
      <c r="O2650" s="412"/>
    </row>
    <row r="2651" spans="1:15" ht="15">
      <c r="A2651" s="415"/>
      <c r="B2651" s="186"/>
      <c r="C2651" s="416"/>
      <c r="D2651" s="412"/>
      <c r="E2651" s="412"/>
      <c r="F2651" s="412"/>
      <c r="G2651" s="413"/>
      <c r="H2651" s="412"/>
      <c r="I2651" s="412"/>
      <c r="J2651" s="412"/>
      <c r="K2651" s="412"/>
      <c r="L2651" s="412"/>
      <c r="M2651" s="412"/>
      <c r="N2651" s="412"/>
      <c r="O2651" s="412"/>
    </row>
    <row r="2652" spans="1:15" ht="15">
      <c r="A2652" s="415"/>
      <c r="B2652" s="186"/>
      <c r="C2652" s="416"/>
      <c r="D2652" s="412"/>
      <c r="E2652" s="412"/>
      <c r="F2652" s="412"/>
      <c r="G2652" s="413"/>
      <c r="H2652" s="412"/>
      <c r="I2652" s="412"/>
      <c r="J2652" s="412"/>
      <c r="K2652" s="412"/>
      <c r="L2652" s="412"/>
      <c r="M2652" s="412"/>
      <c r="N2652" s="412"/>
      <c r="O2652" s="412"/>
    </row>
    <row r="2653" spans="1:15" ht="15">
      <c r="A2653" s="415"/>
      <c r="B2653" s="186"/>
      <c r="C2653" s="416"/>
      <c r="D2653" s="412"/>
      <c r="E2653" s="412"/>
      <c r="F2653" s="412"/>
      <c r="G2653" s="413"/>
      <c r="H2653" s="412"/>
      <c r="I2653" s="412"/>
      <c r="J2653" s="412"/>
      <c r="K2653" s="412"/>
      <c r="L2653" s="412"/>
      <c r="M2653" s="412"/>
      <c r="N2653" s="412"/>
      <c r="O2653" s="412"/>
    </row>
    <row r="2654" spans="1:15" ht="15">
      <c r="A2654" s="415"/>
      <c r="B2654" s="186"/>
      <c r="C2654" s="416"/>
      <c r="D2654" s="412"/>
      <c r="E2654" s="412"/>
      <c r="F2654" s="412"/>
      <c r="G2654" s="413"/>
      <c r="H2654" s="412"/>
      <c r="I2654" s="412"/>
      <c r="J2654" s="412"/>
      <c r="K2654" s="412"/>
      <c r="L2654" s="412"/>
      <c r="M2654" s="412"/>
      <c r="N2654" s="412"/>
      <c r="O2654" s="412"/>
    </row>
    <row r="2655" spans="1:15" ht="15">
      <c r="A2655" s="415"/>
      <c r="B2655" s="186"/>
      <c r="C2655" s="416"/>
      <c r="D2655" s="412"/>
      <c r="E2655" s="412"/>
      <c r="F2655" s="412"/>
      <c r="G2655" s="413"/>
      <c r="H2655" s="412"/>
      <c r="I2655" s="412"/>
      <c r="J2655" s="412"/>
      <c r="K2655" s="412"/>
      <c r="L2655" s="412"/>
      <c r="M2655" s="412"/>
      <c r="N2655" s="412"/>
      <c r="O2655" s="412"/>
    </row>
    <row r="2656" spans="1:15" ht="15">
      <c r="A2656" s="415"/>
      <c r="B2656" s="186"/>
      <c r="C2656" s="416"/>
      <c r="D2656" s="412"/>
      <c r="E2656" s="412"/>
      <c r="F2656" s="412"/>
      <c r="G2656" s="413"/>
      <c r="H2656" s="412"/>
      <c r="I2656" s="412"/>
      <c r="J2656" s="412"/>
      <c r="K2656" s="412"/>
      <c r="L2656" s="412"/>
      <c r="M2656" s="412"/>
      <c r="N2656" s="412"/>
      <c r="O2656" s="412"/>
    </row>
    <row r="2657" spans="1:15" ht="15">
      <c r="A2657" s="415"/>
      <c r="B2657" s="186"/>
      <c r="C2657" s="416"/>
      <c r="D2657" s="412"/>
      <c r="E2657" s="412"/>
      <c r="F2657" s="412"/>
      <c r="G2657" s="413"/>
      <c r="H2657" s="412"/>
      <c r="I2657" s="412"/>
      <c r="J2657" s="412"/>
      <c r="K2657" s="412"/>
      <c r="L2657" s="412"/>
      <c r="M2657" s="412"/>
      <c r="N2657" s="412"/>
      <c r="O2657" s="412"/>
    </row>
    <row r="2658" spans="1:15" ht="15">
      <c r="A2658" s="415"/>
      <c r="B2658" s="186"/>
      <c r="C2658" s="416"/>
      <c r="D2658" s="412"/>
      <c r="E2658" s="412"/>
      <c r="F2658" s="412"/>
      <c r="G2658" s="413"/>
      <c r="H2658" s="412"/>
      <c r="I2658" s="412"/>
      <c r="J2658" s="412"/>
      <c r="K2658" s="412"/>
      <c r="L2658" s="412"/>
      <c r="M2658" s="412"/>
      <c r="N2658" s="412"/>
      <c r="O2658" s="412"/>
    </row>
    <row r="2659" spans="1:15" ht="15">
      <c r="A2659" s="415"/>
      <c r="B2659" s="186"/>
      <c r="C2659" s="416"/>
      <c r="D2659" s="412"/>
      <c r="E2659" s="412"/>
      <c r="F2659" s="412"/>
      <c r="G2659" s="413"/>
      <c r="H2659" s="412"/>
      <c r="I2659" s="412"/>
      <c r="J2659" s="412"/>
      <c r="K2659" s="412"/>
      <c r="L2659" s="412"/>
      <c r="M2659" s="412"/>
      <c r="N2659" s="412"/>
      <c r="O2659" s="412"/>
    </row>
    <row r="2660" spans="1:15" ht="12.75">
      <c r="A2660" s="361"/>
      <c r="B2660" s="309"/>
      <c r="C2660" s="309"/>
      <c r="D2660" s="309"/>
      <c r="E2660" s="309"/>
      <c r="F2660" s="309"/>
      <c r="G2660" s="309"/>
      <c r="H2660" s="309"/>
      <c r="I2660" s="309"/>
      <c r="J2660" s="309"/>
      <c r="K2660" s="309"/>
      <c r="L2660" s="309"/>
      <c r="M2660" s="309"/>
      <c r="N2660" s="309"/>
      <c r="O2660" s="309"/>
    </row>
    <row r="2661" spans="1:15" ht="15">
      <c r="A2661" s="369"/>
      <c r="B2661" s="370"/>
      <c r="C2661" s="370"/>
      <c r="D2661" s="370"/>
      <c r="E2661" s="370"/>
      <c r="F2661" s="370"/>
      <c r="G2661" s="370"/>
      <c r="H2661" s="370"/>
      <c r="I2661" s="370"/>
      <c r="J2661" s="370"/>
      <c r="K2661" s="370"/>
      <c r="L2661" s="370"/>
      <c r="M2661" s="370"/>
      <c r="N2661" s="370"/>
      <c r="O2661" s="370"/>
    </row>
    <row r="2662" spans="1:15" ht="15">
      <c r="A2662" s="369"/>
      <c r="B2662" s="370"/>
      <c r="C2662" s="370"/>
      <c r="D2662" s="370"/>
      <c r="E2662" s="370"/>
      <c r="F2662" s="370"/>
      <c r="G2662" s="370"/>
      <c r="H2662" s="370"/>
      <c r="I2662" s="370"/>
      <c r="J2662" s="370"/>
      <c r="K2662" s="370"/>
      <c r="L2662" s="370"/>
      <c r="M2662" s="370"/>
      <c r="N2662" s="370"/>
      <c r="O2662" s="370"/>
    </row>
    <row r="2663" spans="1:15" ht="12.75">
      <c r="A2663" s="361"/>
      <c r="B2663" s="309"/>
      <c r="C2663" s="309"/>
      <c r="D2663" s="309"/>
      <c r="E2663" s="309"/>
      <c r="F2663" s="309"/>
      <c r="G2663" s="309"/>
      <c r="H2663" s="309"/>
      <c r="I2663" s="309"/>
      <c r="J2663" s="309"/>
      <c r="K2663" s="309"/>
      <c r="L2663" s="309"/>
      <c r="M2663" s="309"/>
      <c r="N2663" s="309"/>
      <c r="O2663" s="309"/>
    </row>
    <row r="2664" spans="1:15" ht="12.75">
      <c r="A2664" s="361"/>
      <c r="B2664" s="309"/>
      <c r="C2664" s="309"/>
      <c r="D2664" s="309"/>
      <c r="E2664" s="309"/>
      <c r="F2664" s="309"/>
      <c r="G2664" s="309"/>
      <c r="H2664" s="309"/>
      <c r="I2664" s="309"/>
      <c r="J2664" s="309"/>
      <c r="K2664" s="309"/>
      <c r="L2664" s="309"/>
      <c r="M2664" s="309"/>
      <c r="N2664" s="309"/>
      <c r="O2664" s="309"/>
    </row>
    <row r="2665" spans="1:15" ht="15">
      <c r="A2665" s="414"/>
      <c r="B2665" s="186"/>
      <c r="C2665" s="416"/>
      <c r="D2665" s="412"/>
      <c r="E2665" s="412"/>
      <c r="F2665" s="412"/>
      <c r="G2665" s="413"/>
      <c r="H2665" s="411"/>
      <c r="I2665" s="411"/>
      <c r="J2665" s="411"/>
      <c r="K2665" s="411"/>
      <c r="L2665" s="411"/>
      <c r="M2665" s="411"/>
      <c r="N2665" s="411"/>
      <c r="O2665" s="411"/>
    </row>
    <row r="2666" spans="1:15" ht="15">
      <c r="A2666" s="414"/>
      <c r="B2666" s="186"/>
      <c r="C2666" s="416"/>
      <c r="D2666" s="412"/>
      <c r="E2666" s="412"/>
      <c r="F2666" s="412"/>
      <c r="G2666" s="413"/>
      <c r="H2666" s="411"/>
      <c r="I2666" s="411"/>
      <c r="J2666" s="411"/>
      <c r="K2666" s="411"/>
      <c r="L2666" s="411"/>
      <c r="M2666" s="411"/>
      <c r="N2666" s="411"/>
      <c r="O2666" s="411"/>
    </row>
    <row r="2667" spans="1:15" ht="15">
      <c r="A2667" s="414"/>
      <c r="B2667" s="186"/>
      <c r="C2667" s="416"/>
      <c r="D2667" s="412"/>
      <c r="E2667" s="412"/>
      <c r="F2667" s="412"/>
      <c r="G2667" s="413"/>
      <c r="H2667" s="411"/>
      <c r="I2667" s="411"/>
      <c r="J2667" s="411"/>
      <c r="K2667" s="411"/>
      <c r="L2667" s="411"/>
      <c r="M2667" s="411"/>
      <c r="N2667" s="411"/>
      <c r="O2667" s="411"/>
    </row>
    <row r="2668" spans="1:15" ht="15">
      <c r="A2668" s="414"/>
      <c r="B2668" s="186"/>
      <c r="C2668" s="416"/>
      <c r="D2668" s="412"/>
      <c r="E2668" s="412"/>
      <c r="F2668" s="412"/>
      <c r="G2668" s="413"/>
      <c r="H2668" s="411"/>
      <c r="I2668" s="411"/>
      <c r="J2668" s="411"/>
      <c r="K2668" s="411"/>
      <c r="L2668" s="411"/>
      <c r="M2668" s="411"/>
      <c r="N2668" s="411"/>
      <c r="O2668" s="411"/>
    </row>
    <row r="2669" spans="1:15" ht="15">
      <c r="A2669" s="414"/>
      <c r="B2669" s="186"/>
      <c r="C2669" s="416"/>
      <c r="D2669" s="412"/>
      <c r="E2669" s="412"/>
      <c r="F2669" s="412"/>
      <c r="G2669" s="413"/>
      <c r="H2669" s="411"/>
      <c r="I2669" s="411"/>
      <c r="J2669" s="411"/>
      <c r="K2669" s="411"/>
      <c r="L2669" s="411"/>
      <c r="M2669" s="411"/>
      <c r="N2669" s="411"/>
      <c r="O2669" s="411"/>
    </row>
    <row r="2670" spans="1:15" ht="15">
      <c r="A2670" s="414"/>
      <c r="B2670" s="186"/>
      <c r="C2670" s="416"/>
      <c r="D2670" s="412"/>
      <c r="E2670" s="412"/>
      <c r="F2670" s="412"/>
      <c r="G2670" s="413"/>
      <c r="H2670" s="411"/>
      <c r="I2670" s="411"/>
      <c r="J2670" s="411"/>
      <c r="K2670" s="411"/>
      <c r="L2670" s="411"/>
      <c r="M2670" s="411"/>
      <c r="N2670" s="411"/>
      <c r="O2670" s="411"/>
    </row>
    <row r="2671" spans="1:15" ht="15">
      <c r="A2671" s="414"/>
      <c r="B2671" s="186"/>
      <c r="C2671" s="416"/>
      <c r="D2671" s="412"/>
      <c r="E2671" s="412"/>
      <c r="F2671" s="412"/>
      <c r="G2671" s="413"/>
      <c r="H2671" s="411"/>
      <c r="I2671" s="411"/>
      <c r="J2671" s="411"/>
      <c r="K2671" s="411"/>
      <c r="L2671" s="411"/>
      <c r="M2671" s="411"/>
      <c r="N2671" s="411"/>
      <c r="O2671" s="411"/>
    </row>
    <row r="2672" spans="1:15" ht="15">
      <c r="A2672" s="414"/>
      <c r="B2672" s="186"/>
      <c r="C2672" s="416"/>
      <c r="D2672" s="412"/>
      <c r="E2672" s="412"/>
      <c r="F2672" s="412"/>
      <c r="G2672" s="413"/>
      <c r="H2672" s="411"/>
      <c r="I2672" s="411"/>
      <c r="J2672" s="411"/>
      <c r="K2672" s="411"/>
      <c r="L2672" s="411"/>
      <c r="M2672" s="411"/>
      <c r="N2672" s="411"/>
      <c r="O2672" s="411"/>
    </row>
    <row r="2673" spans="1:15" ht="12.75">
      <c r="A2673" s="361"/>
      <c r="B2673" s="309"/>
      <c r="C2673" s="309"/>
      <c r="D2673" s="309"/>
      <c r="E2673" s="309"/>
      <c r="F2673" s="309"/>
      <c r="G2673" s="309"/>
      <c r="H2673" s="309"/>
      <c r="I2673" s="309"/>
      <c r="J2673" s="309"/>
      <c r="K2673" s="309"/>
      <c r="L2673" s="309"/>
      <c r="M2673" s="309"/>
      <c r="N2673" s="309"/>
      <c r="O2673" s="309"/>
    </row>
    <row r="2674" spans="1:15" ht="12.75">
      <c r="A2674" s="361"/>
      <c r="B2674" s="309"/>
      <c r="C2674" s="309"/>
      <c r="D2674" s="309"/>
      <c r="E2674" s="309"/>
      <c r="F2674" s="309"/>
      <c r="G2674" s="309"/>
      <c r="H2674" s="309"/>
      <c r="I2674" s="309"/>
      <c r="J2674" s="309"/>
      <c r="K2674" s="309"/>
      <c r="L2674" s="309"/>
      <c r="M2674" s="309"/>
      <c r="N2674" s="309"/>
      <c r="O2674" s="309"/>
    </row>
    <row r="2675" spans="1:15" ht="15">
      <c r="A2675" s="361"/>
      <c r="B2675" s="309"/>
      <c r="C2675" s="370"/>
      <c r="D2675" s="370"/>
      <c r="E2675" s="370"/>
      <c r="F2675" s="370"/>
      <c r="G2675" s="370"/>
      <c r="H2675" s="370"/>
      <c r="I2675" s="370"/>
      <c r="J2675" s="370"/>
      <c r="K2675" s="370"/>
      <c r="L2675" s="370"/>
      <c r="M2675" s="370"/>
      <c r="N2675" s="370"/>
      <c r="O2675" s="370"/>
    </row>
    <row r="2676" spans="1:15" ht="15">
      <c r="A2676" s="361"/>
      <c r="B2676" s="309"/>
      <c r="C2676" s="370"/>
      <c r="D2676" s="370"/>
      <c r="E2676" s="370"/>
      <c r="F2676" s="370"/>
      <c r="G2676" s="370"/>
      <c r="H2676" s="370"/>
      <c r="I2676" s="370"/>
      <c r="J2676" s="370"/>
      <c r="K2676" s="370"/>
      <c r="L2676" s="370"/>
      <c r="M2676" s="370"/>
      <c r="N2676" s="370"/>
      <c r="O2676" s="370"/>
    </row>
    <row r="2677" spans="1:15" ht="12.75">
      <c r="A2677" s="361"/>
      <c r="B2677" s="309"/>
      <c r="C2677" s="309"/>
      <c r="D2677" s="309"/>
      <c r="E2677" s="309"/>
      <c r="F2677" s="309"/>
      <c r="G2677" s="309"/>
      <c r="H2677" s="309"/>
      <c r="I2677" s="309"/>
      <c r="J2677" s="309"/>
      <c r="K2677" s="309"/>
      <c r="L2677" s="309"/>
      <c r="M2677" s="309"/>
      <c r="N2677" s="309"/>
      <c r="O2677" s="309"/>
    </row>
    <row r="2678" spans="1:15" ht="15">
      <c r="A2678" s="414"/>
      <c r="B2678" s="186"/>
      <c r="C2678" s="416"/>
      <c r="D2678" s="412"/>
      <c r="E2678" s="412"/>
      <c r="F2678" s="412"/>
      <c r="G2678" s="413"/>
      <c r="H2678" s="411"/>
      <c r="I2678" s="411"/>
      <c r="J2678" s="411"/>
      <c r="K2678" s="411"/>
      <c r="L2678" s="411"/>
      <c r="M2678" s="411"/>
      <c r="N2678" s="411"/>
      <c r="O2678" s="411"/>
    </row>
    <row r="2679" spans="1:15" ht="15">
      <c r="A2679" s="414"/>
      <c r="B2679" s="186"/>
      <c r="C2679" s="416"/>
      <c r="D2679" s="412"/>
      <c r="E2679" s="412"/>
      <c r="F2679" s="412"/>
      <c r="G2679" s="413"/>
      <c r="H2679" s="411"/>
      <c r="I2679" s="411"/>
      <c r="J2679" s="411"/>
      <c r="K2679" s="411"/>
      <c r="L2679" s="411"/>
      <c r="M2679" s="411"/>
      <c r="N2679" s="411"/>
      <c r="O2679" s="411"/>
    </row>
    <row r="2680" spans="1:15" ht="15">
      <c r="A2680" s="414"/>
      <c r="B2680" s="186"/>
      <c r="C2680" s="416"/>
      <c r="D2680" s="412"/>
      <c r="E2680" s="412"/>
      <c r="F2680" s="412"/>
      <c r="G2680" s="413"/>
      <c r="H2680" s="411"/>
      <c r="I2680" s="411"/>
      <c r="J2680" s="411"/>
      <c r="K2680" s="411"/>
      <c r="L2680" s="411"/>
      <c r="M2680" s="411"/>
      <c r="N2680" s="411"/>
      <c r="O2680" s="411"/>
    </row>
    <row r="2681" spans="1:15" ht="15">
      <c r="A2681" s="414"/>
      <c r="B2681" s="186"/>
      <c r="C2681" s="416"/>
      <c r="D2681" s="412"/>
      <c r="E2681" s="412"/>
      <c r="F2681" s="412"/>
      <c r="G2681" s="413"/>
      <c r="H2681" s="411"/>
      <c r="I2681" s="411"/>
      <c r="J2681" s="411"/>
      <c r="K2681" s="411"/>
      <c r="L2681" s="411"/>
      <c r="M2681" s="411"/>
      <c r="N2681" s="411"/>
      <c r="O2681" s="411"/>
    </row>
    <row r="2682" spans="1:15" ht="15">
      <c r="A2682" s="414"/>
      <c r="B2682" s="186"/>
      <c r="C2682" s="416"/>
      <c r="D2682" s="412"/>
      <c r="E2682" s="412"/>
      <c r="F2682" s="412"/>
      <c r="G2682" s="413"/>
      <c r="H2682" s="411"/>
      <c r="I2682" s="411"/>
      <c r="J2682" s="411"/>
      <c r="K2682" s="411"/>
      <c r="L2682" s="411"/>
      <c r="M2682" s="411"/>
      <c r="N2682" s="411"/>
      <c r="O2682" s="411"/>
    </row>
    <row r="2683" spans="1:15" ht="15">
      <c r="A2683" s="414"/>
      <c r="B2683" s="186"/>
      <c r="C2683" s="416"/>
      <c r="D2683" s="412"/>
      <c r="E2683" s="412"/>
      <c r="F2683" s="412"/>
      <c r="G2683" s="413"/>
      <c r="H2683" s="411"/>
      <c r="I2683" s="411"/>
      <c r="J2683" s="411"/>
      <c r="K2683" s="411"/>
      <c r="L2683" s="411"/>
      <c r="M2683" s="411"/>
      <c r="N2683" s="411"/>
      <c r="O2683" s="411"/>
    </row>
    <row r="2684" spans="1:15" ht="15">
      <c r="A2684" s="414"/>
      <c r="B2684" s="186"/>
      <c r="C2684" s="416"/>
      <c r="D2684" s="412"/>
      <c r="E2684" s="412"/>
      <c r="F2684" s="412"/>
      <c r="G2684" s="413"/>
      <c r="H2684" s="411"/>
      <c r="I2684" s="411"/>
      <c r="J2684" s="411"/>
      <c r="K2684" s="411"/>
      <c r="L2684" s="411"/>
      <c r="M2684" s="411"/>
      <c r="N2684" s="411"/>
      <c r="O2684" s="411"/>
    </row>
    <row r="2685" spans="1:15" ht="15">
      <c r="A2685" s="414"/>
      <c r="B2685" s="186"/>
      <c r="C2685" s="416"/>
      <c r="D2685" s="412"/>
      <c r="E2685" s="412"/>
      <c r="F2685" s="412"/>
      <c r="G2685" s="413"/>
      <c r="H2685" s="411"/>
      <c r="I2685" s="411"/>
      <c r="J2685" s="411"/>
      <c r="K2685" s="411"/>
      <c r="L2685" s="411"/>
      <c r="M2685" s="411"/>
      <c r="N2685" s="411"/>
      <c r="O2685" s="411"/>
    </row>
    <row r="2686" spans="1:15" ht="12.75">
      <c r="A2686" s="361"/>
      <c r="B2686" s="309"/>
      <c r="C2686" s="309"/>
      <c r="D2686" s="309"/>
      <c r="E2686" s="309"/>
      <c r="F2686" s="309"/>
      <c r="G2686" s="309"/>
      <c r="H2686" s="309"/>
      <c r="I2686" s="309"/>
      <c r="J2686" s="309"/>
      <c r="K2686" s="309"/>
      <c r="L2686" s="309"/>
      <c r="M2686" s="309"/>
      <c r="N2686" s="309"/>
      <c r="O2686" s="309"/>
    </row>
    <row r="2687" spans="1:15" ht="12.75">
      <c r="A2687" s="361"/>
      <c r="B2687" s="309"/>
      <c r="C2687" s="309"/>
      <c r="D2687" s="309"/>
      <c r="E2687" s="309"/>
      <c r="F2687" s="309"/>
      <c r="G2687" s="309"/>
      <c r="H2687" s="309"/>
      <c r="I2687" s="309"/>
      <c r="J2687" s="309"/>
      <c r="K2687" s="309"/>
      <c r="L2687" s="309"/>
      <c r="M2687" s="309"/>
      <c r="N2687" s="309"/>
      <c r="O2687" s="309"/>
    </row>
    <row r="2688" spans="1:15" ht="12.75">
      <c r="A2688" s="361"/>
      <c r="B2688" s="309"/>
      <c r="C2688" s="309"/>
      <c r="D2688" s="309"/>
      <c r="E2688" s="309"/>
      <c r="F2688" s="309"/>
      <c r="G2688" s="309"/>
      <c r="H2688" s="309"/>
      <c r="I2688" s="309"/>
      <c r="J2688" s="309"/>
      <c r="K2688" s="309"/>
      <c r="L2688" s="309"/>
      <c r="M2688" s="309"/>
      <c r="N2688" s="309"/>
      <c r="O2688" s="309"/>
    </row>
    <row r="2689" spans="1:15" ht="12.75">
      <c r="A2689" s="361"/>
      <c r="B2689" s="309"/>
      <c r="C2689" s="309"/>
      <c r="D2689" s="309"/>
      <c r="E2689" s="309"/>
      <c r="F2689" s="309"/>
      <c r="G2689" s="309"/>
      <c r="H2689" s="309"/>
      <c r="I2689" s="309"/>
      <c r="J2689" s="309"/>
      <c r="K2689" s="309"/>
      <c r="L2689" s="309"/>
      <c r="M2689" s="309"/>
      <c r="N2689" s="309"/>
      <c r="O2689" s="309"/>
    </row>
    <row r="2690" spans="1:15" ht="12.75">
      <c r="A2690" s="361"/>
      <c r="B2690" s="309"/>
      <c r="C2690" s="309"/>
      <c r="D2690" s="309"/>
      <c r="E2690" s="309"/>
      <c r="F2690" s="309"/>
      <c r="G2690" s="309"/>
      <c r="H2690" s="309"/>
      <c r="I2690" s="309"/>
      <c r="J2690" s="309"/>
      <c r="K2690" s="309"/>
      <c r="L2690" s="309"/>
      <c r="M2690" s="309"/>
      <c r="N2690" s="309"/>
      <c r="O2690" s="309"/>
    </row>
    <row r="2691" spans="1:15" ht="12.75">
      <c r="A2691" s="361"/>
      <c r="B2691" s="309"/>
      <c r="C2691" s="309"/>
      <c r="D2691" s="309"/>
      <c r="E2691" s="309"/>
      <c r="F2691" s="309"/>
      <c r="G2691" s="309"/>
      <c r="H2691" s="309"/>
      <c r="I2691" s="309"/>
      <c r="J2691" s="309"/>
      <c r="K2691" s="309"/>
      <c r="L2691" s="309"/>
      <c r="M2691" s="309"/>
      <c r="N2691" s="309"/>
      <c r="O2691" s="309"/>
    </row>
    <row r="2692" spans="1:15" ht="12.75">
      <c r="A2692" s="361"/>
      <c r="B2692" s="309"/>
      <c r="C2692" s="309"/>
      <c r="D2692" s="309"/>
      <c r="E2692" s="309"/>
      <c r="F2692" s="309"/>
      <c r="G2692" s="309"/>
      <c r="H2692" s="309"/>
      <c r="I2692" s="309"/>
      <c r="J2692" s="309"/>
      <c r="K2692" s="309"/>
      <c r="L2692" s="309"/>
      <c r="M2692" s="309"/>
      <c r="N2692" s="309"/>
      <c r="O2692" s="309"/>
    </row>
    <row r="2693" spans="1:15" ht="12.75">
      <c r="A2693" s="361"/>
      <c r="B2693" s="309"/>
      <c r="C2693" s="309"/>
      <c r="D2693" s="309"/>
      <c r="E2693" s="309"/>
      <c r="F2693" s="309"/>
      <c r="G2693" s="309"/>
      <c r="H2693" s="309"/>
      <c r="I2693" s="309"/>
      <c r="J2693" s="309"/>
      <c r="K2693" s="309"/>
      <c r="L2693" s="309"/>
      <c r="M2693" s="309"/>
      <c r="N2693" s="309"/>
      <c r="O2693" s="309"/>
    </row>
    <row r="2694" spans="1:15" ht="15">
      <c r="A2694" s="415"/>
      <c r="B2694" s="186"/>
      <c r="C2694" s="416"/>
      <c r="D2694" s="412"/>
      <c r="E2694" s="412"/>
      <c r="F2694" s="412"/>
      <c r="G2694" s="413"/>
      <c r="H2694" s="411"/>
      <c r="I2694" s="411"/>
      <c r="J2694" s="411"/>
      <c r="K2694" s="411"/>
      <c r="L2694" s="411"/>
      <c r="M2694" s="411"/>
      <c r="N2694" s="411"/>
      <c r="O2694" s="411"/>
    </row>
    <row r="2695" spans="1:15" ht="15">
      <c r="A2695" s="415"/>
      <c r="B2695" s="186"/>
      <c r="C2695" s="416"/>
      <c r="D2695" s="412"/>
      <c r="E2695" s="412"/>
      <c r="F2695" s="412"/>
      <c r="G2695" s="413"/>
      <c r="H2695" s="411"/>
      <c r="I2695" s="411"/>
      <c r="J2695" s="411"/>
      <c r="K2695" s="411"/>
      <c r="L2695" s="411"/>
      <c r="M2695" s="411"/>
      <c r="N2695" s="411"/>
      <c r="O2695" s="411"/>
    </row>
    <row r="2696" spans="1:15" ht="15">
      <c r="A2696" s="415"/>
      <c r="B2696" s="186"/>
      <c r="C2696" s="416"/>
      <c r="D2696" s="412"/>
      <c r="E2696" s="412"/>
      <c r="F2696" s="412"/>
      <c r="G2696" s="413"/>
      <c r="H2696" s="411"/>
      <c r="I2696" s="411"/>
      <c r="J2696" s="411"/>
      <c r="K2696" s="411"/>
      <c r="L2696" s="411"/>
      <c r="M2696" s="411"/>
      <c r="N2696" s="411"/>
      <c r="O2696" s="411"/>
    </row>
    <row r="2697" spans="1:15" ht="15">
      <c r="A2697" s="415"/>
      <c r="B2697" s="186"/>
      <c r="C2697" s="416"/>
      <c r="D2697" s="412"/>
      <c r="E2697" s="412"/>
      <c r="F2697" s="412"/>
      <c r="G2697" s="413"/>
      <c r="H2697" s="411"/>
      <c r="I2697" s="411"/>
      <c r="J2697" s="411"/>
      <c r="K2697" s="411"/>
      <c r="L2697" s="411"/>
      <c r="M2697" s="411"/>
      <c r="N2697" s="411"/>
      <c r="O2697" s="411"/>
    </row>
    <row r="2698" spans="1:15" ht="15">
      <c r="A2698" s="415"/>
      <c r="B2698" s="186"/>
      <c r="C2698" s="416"/>
      <c r="D2698" s="412"/>
      <c r="E2698" s="412"/>
      <c r="F2698" s="412"/>
      <c r="G2698" s="413"/>
      <c r="H2698" s="411"/>
      <c r="I2698" s="411"/>
      <c r="J2698" s="411"/>
      <c r="K2698" s="411"/>
      <c r="L2698" s="411"/>
      <c r="M2698" s="411"/>
      <c r="N2698" s="411"/>
      <c r="O2698" s="411"/>
    </row>
    <row r="2699" spans="1:15" ht="15">
      <c r="A2699" s="415"/>
      <c r="B2699" s="186"/>
      <c r="C2699" s="416"/>
      <c r="D2699" s="412"/>
      <c r="E2699" s="412"/>
      <c r="F2699" s="412"/>
      <c r="G2699" s="413"/>
      <c r="H2699" s="411"/>
      <c r="I2699" s="411"/>
      <c r="J2699" s="411"/>
      <c r="K2699" s="411"/>
      <c r="L2699" s="411"/>
      <c r="M2699" s="411"/>
      <c r="N2699" s="411"/>
      <c r="O2699" s="411"/>
    </row>
    <row r="2700" spans="1:15" ht="15">
      <c r="A2700" s="415"/>
      <c r="B2700" s="186"/>
      <c r="C2700" s="416"/>
      <c r="D2700" s="412"/>
      <c r="E2700" s="412"/>
      <c r="F2700" s="412"/>
      <c r="G2700" s="413"/>
      <c r="H2700" s="411"/>
      <c r="I2700" s="411"/>
      <c r="J2700" s="411"/>
      <c r="K2700" s="411"/>
      <c r="L2700" s="411"/>
      <c r="M2700" s="411"/>
      <c r="N2700" s="411"/>
      <c r="O2700" s="411"/>
    </row>
    <row r="2701" spans="1:15" ht="15">
      <c r="A2701" s="415"/>
      <c r="B2701" s="186"/>
      <c r="C2701" s="416"/>
      <c r="D2701" s="412"/>
      <c r="E2701" s="412"/>
      <c r="F2701" s="412"/>
      <c r="G2701" s="413"/>
      <c r="H2701" s="411"/>
      <c r="I2701" s="411"/>
      <c r="J2701" s="411"/>
      <c r="K2701" s="411"/>
      <c r="L2701" s="411"/>
      <c r="M2701" s="411"/>
      <c r="N2701" s="411"/>
      <c r="O2701" s="411"/>
    </row>
    <row r="2702" spans="1:15" ht="15">
      <c r="A2702" s="415"/>
      <c r="B2702" s="186"/>
      <c r="C2702" s="416"/>
      <c r="D2702" s="412"/>
      <c r="E2702" s="412"/>
      <c r="F2702" s="412"/>
      <c r="G2702" s="413"/>
      <c r="H2702" s="411"/>
      <c r="I2702" s="411"/>
      <c r="J2702" s="411"/>
      <c r="K2702" s="411"/>
      <c r="L2702" s="411"/>
      <c r="M2702" s="411"/>
      <c r="N2702" s="411"/>
      <c r="O2702" s="411"/>
    </row>
    <row r="2703" spans="1:15" ht="15">
      <c r="A2703" s="415"/>
      <c r="B2703" s="186"/>
      <c r="C2703" s="416"/>
      <c r="D2703" s="412"/>
      <c r="E2703" s="412"/>
      <c r="F2703" s="412"/>
      <c r="G2703" s="413"/>
      <c r="H2703" s="411"/>
      <c r="I2703" s="411"/>
      <c r="J2703" s="411"/>
      <c r="K2703" s="411"/>
      <c r="L2703" s="411"/>
      <c r="M2703" s="411"/>
      <c r="N2703" s="411"/>
      <c r="O2703" s="411"/>
    </row>
    <row r="2704" spans="1:15" ht="15">
      <c r="A2704" s="415"/>
      <c r="B2704" s="186"/>
      <c r="C2704" s="416"/>
      <c r="D2704" s="412"/>
      <c r="E2704" s="412"/>
      <c r="F2704" s="412"/>
      <c r="G2704" s="413"/>
      <c r="H2704" s="411"/>
      <c r="I2704" s="411"/>
      <c r="J2704" s="411"/>
      <c r="K2704" s="411"/>
      <c r="L2704" s="411"/>
      <c r="M2704" s="411"/>
      <c r="N2704" s="411"/>
      <c r="O2704" s="411"/>
    </row>
    <row r="2705" spans="1:15" ht="15">
      <c r="A2705" s="415"/>
      <c r="B2705" s="186"/>
      <c r="C2705" s="416"/>
      <c r="D2705" s="412"/>
      <c r="E2705" s="412"/>
      <c r="F2705" s="412"/>
      <c r="G2705" s="413"/>
      <c r="H2705" s="411"/>
      <c r="I2705" s="411"/>
      <c r="J2705" s="411"/>
      <c r="K2705" s="411"/>
      <c r="L2705" s="411"/>
      <c r="M2705" s="411"/>
      <c r="N2705" s="411"/>
      <c r="O2705" s="411"/>
    </row>
    <row r="2706" spans="1:15" ht="15">
      <c r="A2706" s="415"/>
      <c r="B2706" s="186"/>
      <c r="C2706" s="416"/>
      <c r="D2706" s="412"/>
      <c r="E2706" s="412"/>
      <c r="F2706" s="412"/>
      <c r="G2706" s="413"/>
      <c r="H2706" s="411"/>
      <c r="I2706" s="411"/>
      <c r="J2706" s="411"/>
      <c r="K2706" s="411"/>
      <c r="L2706" s="411"/>
      <c r="M2706" s="411"/>
      <c r="N2706" s="411"/>
      <c r="O2706" s="411"/>
    </row>
    <row r="2707" spans="1:15" ht="15">
      <c r="A2707" s="415"/>
      <c r="B2707" s="186"/>
      <c r="C2707" s="416"/>
      <c r="D2707" s="412"/>
      <c r="E2707" s="412"/>
      <c r="F2707" s="412"/>
      <c r="G2707" s="413"/>
      <c r="H2707" s="411"/>
      <c r="I2707" s="411"/>
      <c r="J2707" s="411"/>
      <c r="K2707" s="411"/>
      <c r="L2707" s="411"/>
      <c r="M2707" s="411"/>
      <c r="N2707" s="411"/>
      <c r="O2707" s="411"/>
    </row>
    <row r="2708" spans="1:15" ht="15">
      <c r="A2708" s="415"/>
      <c r="B2708" s="186"/>
      <c r="C2708" s="416"/>
      <c r="D2708" s="412"/>
      <c r="E2708" s="412"/>
      <c r="F2708" s="412"/>
      <c r="G2708" s="413"/>
      <c r="H2708" s="411"/>
      <c r="I2708" s="411"/>
      <c r="J2708" s="411"/>
      <c r="K2708" s="411"/>
      <c r="L2708" s="411"/>
      <c r="M2708" s="411"/>
      <c r="N2708" s="411"/>
      <c r="O2708" s="411"/>
    </row>
    <row r="2709" spans="1:15" ht="15">
      <c r="A2709" s="415"/>
      <c r="B2709" s="186"/>
      <c r="C2709" s="416"/>
      <c r="D2709" s="412"/>
      <c r="E2709" s="412"/>
      <c r="F2709" s="412"/>
      <c r="G2709" s="413"/>
      <c r="H2709" s="411"/>
      <c r="I2709" s="411"/>
      <c r="J2709" s="411"/>
      <c r="K2709" s="411"/>
      <c r="L2709" s="411"/>
      <c r="M2709" s="411"/>
      <c r="N2709" s="411"/>
      <c r="O2709" s="411"/>
    </row>
    <row r="2710" spans="1:15" ht="15">
      <c r="A2710" s="415"/>
      <c r="B2710" s="186"/>
      <c r="C2710" s="416"/>
      <c r="D2710" s="412"/>
      <c r="E2710" s="412"/>
      <c r="F2710" s="412"/>
      <c r="G2710" s="413"/>
      <c r="H2710" s="411"/>
      <c r="I2710" s="411"/>
      <c r="J2710" s="411"/>
      <c r="K2710" s="411"/>
      <c r="L2710" s="411"/>
      <c r="M2710" s="411"/>
      <c r="N2710" s="411"/>
      <c r="O2710" s="411"/>
    </row>
    <row r="2711" spans="1:15" ht="15">
      <c r="A2711" s="415"/>
      <c r="B2711" s="186"/>
      <c r="C2711" s="416"/>
      <c r="D2711" s="412"/>
      <c r="E2711" s="412"/>
      <c r="F2711" s="412"/>
      <c r="G2711" s="413"/>
      <c r="H2711" s="411"/>
      <c r="I2711" s="411"/>
      <c r="J2711" s="411"/>
      <c r="K2711" s="411"/>
      <c r="L2711" s="411"/>
      <c r="M2711" s="411"/>
      <c r="N2711" s="411"/>
      <c r="O2711" s="411"/>
    </row>
    <row r="2712" spans="1:15" ht="15">
      <c r="A2712" s="415"/>
      <c r="B2712" s="186"/>
      <c r="C2712" s="416"/>
      <c r="D2712" s="412"/>
      <c r="E2712" s="412"/>
      <c r="F2712" s="412"/>
      <c r="G2712" s="413"/>
      <c r="H2712" s="411"/>
      <c r="I2712" s="411"/>
      <c r="J2712" s="411"/>
      <c r="K2712" s="411"/>
      <c r="L2712" s="411"/>
      <c r="M2712" s="411"/>
      <c r="N2712" s="411"/>
      <c r="O2712" s="411"/>
    </row>
    <row r="2713" spans="1:15" ht="15">
      <c r="A2713" s="415"/>
      <c r="B2713" s="186"/>
      <c r="C2713" s="416"/>
      <c r="D2713" s="412"/>
      <c r="E2713" s="412"/>
      <c r="F2713" s="412"/>
      <c r="G2713" s="413"/>
      <c r="H2713" s="412"/>
      <c r="I2713" s="412"/>
      <c r="J2713" s="412"/>
      <c r="K2713" s="412"/>
      <c r="L2713" s="412"/>
      <c r="M2713" s="412"/>
      <c r="N2713" s="412"/>
      <c r="O2713" s="412"/>
    </row>
    <row r="2714" spans="1:15" ht="15">
      <c r="A2714" s="415"/>
      <c r="B2714" s="186"/>
      <c r="C2714" s="416"/>
      <c r="D2714" s="412"/>
      <c r="E2714" s="412"/>
      <c r="F2714" s="412"/>
      <c r="G2714" s="413"/>
      <c r="H2714" s="412"/>
      <c r="I2714" s="412"/>
      <c r="J2714" s="412"/>
      <c r="K2714" s="412"/>
      <c r="L2714" s="412"/>
      <c r="M2714" s="412"/>
      <c r="N2714" s="412"/>
      <c r="O2714" s="412"/>
    </row>
    <row r="2715" spans="1:15" ht="15">
      <c r="A2715" s="415"/>
      <c r="B2715" s="186"/>
      <c r="C2715" s="416"/>
      <c r="D2715" s="412"/>
      <c r="E2715" s="412"/>
      <c r="F2715" s="412"/>
      <c r="G2715" s="413"/>
      <c r="H2715" s="412"/>
      <c r="I2715" s="412"/>
      <c r="J2715" s="412"/>
      <c r="K2715" s="412"/>
      <c r="L2715" s="412"/>
      <c r="M2715" s="412"/>
      <c r="N2715" s="412"/>
      <c r="O2715" s="412"/>
    </row>
    <row r="2716" spans="1:15" ht="15">
      <c r="A2716" s="415"/>
      <c r="B2716" s="186"/>
      <c r="C2716" s="416"/>
      <c r="D2716" s="412"/>
      <c r="E2716" s="412"/>
      <c r="F2716" s="412"/>
      <c r="G2716" s="413"/>
      <c r="H2716" s="412"/>
      <c r="I2716" s="412"/>
      <c r="J2716" s="412"/>
      <c r="K2716" s="412"/>
      <c r="L2716" s="412"/>
      <c r="M2716" s="412"/>
      <c r="N2716" s="412"/>
      <c r="O2716" s="412"/>
    </row>
    <row r="2717" spans="1:15" ht="15">
      <c r="A2717" s="415"/>
      <c r="B2717" s="186"/>
      <c r="C2717" s="416"/>
      <c r="D2717" s="412"/>
      <c r="E2717" s="412"/>
      <c r="F2717" s="412"/>
      <c r="G2717" s="413"/>
      <c r="H2717" s="412"/>
      <c r="I2717" s="412"/>
      <c r="J2717" s="412"/>
      <c r="K2717" s="412"/>
      <c r="L2717" s="412"/>
      <c r="M2717" s="412"/>
      <c r="N2717" s="412"/>
      <c r="O2717" s="412"/>
    </row>
    <row r="2718" spans="1:15" ht="15">
      <c r="A2718" s="415"/>
      <c r="B2718" s="186"/>
      <c r="C2718" s="416"/>
      <c r="D2718" s="412"/>
      <c r="E2718" s="412"/>
      <c r="F2718" s="412"/>
      <c r="G2718" s="413"/>
      <c r="H2718" s="412"/>
      <c r="I2718" s="412"/>
      <c r="J2718" s="412"/>
      <c r="K2718" s="412"/>
      <c r="L2718" s="412"/>
      <c r="M2718" s="412"/>
      <c r="N2718" s="412"/>
      <c r="O2718" s="412"/>
    </row>
    <row r="2719" spans="1:15" ht="15">
      <c r="A2719" s="415"/>
      <c r="B2719" s="186"/>
      <c r="C2719" s="416"/>
      <c r="D2719" s="412"/>
      <c r="E2719" s="412"/>
      <c r="F2719" s="412"/>
      <c r="G2719" s="413"/>
      <c r="H2719" s="412"/>
      <c r="I2719" s="412"/>
      <c r="J2719" s="412"/>
      <c r="K2719" s="412"/>
      <c r="L2719" s="412"/>
      <c r="M2719" s="412"/>
      <c r="N2719" s="412"/>
      <c r="O2719" s="412"/>
    </row>
    <row r="2720" spans="1:15" ht="15">
      <c r="A2720" s="415"/>
      <c r="B2720" s="186"/>
      <c r="C2720" s="416"/>
      <c r="D2720" s="412"/>
      <c r="E2720" s="412"/>
      <c r="F2720" s="412"/>
      <c r="G2720" s="413"/>
      <c r="H2720" s="412"/>
      <c r="I2720" s="412"/>
      <c r="J2720" s="412"/>
      <c r="K2720" s="412"/>
      <c r="L2720" s="412"/>
      <c r="M2720" s="412"/>
      <c r="N2720" s="412"/>
      <c r="O2720" s="412"/>
    </row>
    <row r="2721" spans="1:15" ht="15">
      <c r="A2721" s="415"/>
      <c r="B2721" s="186"/>
      <c r="C2721" s="416"/>
      <c r="D2721" s="412"/>
      <c r="E2721" s="412"/>
      <c r="F2721" s="412"/>
      <c r="G2721" s="413"/>
      <c r="H2721" s="412"/>
      <c r="I2721" s="412"/>
      <c r="J2721" s="412"/>
      <c r="K2721" s="412"/>
      <c r="L2721" s="412"/>
      <c r="M2721" s="412"/>
      <c r="N2721" s="412"/>
      <c r="O2721" s="412"/>
    </row>
    <row r="2722" spans="1:15" ht="15">
      <c r="A2722" s="415"/>
      <c r="B2722" s="186"/>
      <c r="C2722" s="416"/>
      <c r="D2722" s="412"/>
      <c r="E2722" s="412"/>
      <c r="F2722" s="412"/>
      <c r="G2722" s="413"/>
      <c r="H2722" s="412"/>
      <c r="I2722" s="412"/>
      <c r="J2722" s="412"/>
      <c r="K2722" s="412"/>
      <c r="L2722" s="412"/>
      <c r="M2722" s="412"/>
      <c r="N2722" s="412"/>
      <c r="O2722" s="412"/>
    </row>
    <row r="2723" spans="1:15" ht="15">
      <c r="A2723" s="415"/>
      <c r="B2723" s="186"/>
      <c r="C2723" s="416"/>
      <c r="D2723" s="412"/>
      <c r="E2723" s="412"/>
      <c r="F2723" s="412"/>
      <c r="G2723" s="413"/>
      <c r="H2723" s="412"/>
      <c r="I2723" s="412"/>
      <c r="J2723" s="412"/>
      <c r="K2723" s="412"/>
      <c r="L2723" s="412"/>
      <c r="M2723" s="412"/>
      <c r="N2723" s="412"/>
      <c r="O2723" s="412"/>
    </row>
    <row r="2724" spans="1:15" ht="15">
      <c r="A2724" s="415"/>
      <c r="B2724" s="186"/>
      <c r="C2724" s="416"/>
      <c r="D2724" s="412"/>
      <c r="E2724" s="412"/>
      <c r="F2724" s="412"/>
      <c r="G2724" s="413"/>
      <c r="H2724" s="412"/>
      <c r="I2724" s="412"/>
      <c r="J2724" s="412"/>
      <c r="K2724" s="412"/>
      <c r="L2724" s="412"/>
      <c r="M2724" s="412"/>
      <c r="N2724" s="412"/>
      <c r="O2724" s="412"/>
    </row>
    <row r="2725" spans="1:15" ht="15">
      <c r="A2725" s="415"/>
      <c r="B2725" s="186"/>
      <c r="C2725" s="416"/>
      <c r="D2725" s="412"/>
      <c r="E2725" s="412"/>
      <c r="F2725" s="412"/>
      <c r="G2725" s="413"/>
      <c r="H2725" s="412"/>
      <c r="I2725" s="412"/>
      <c r="J2725" s="412"/>
      <c r="K2725" s="412"/>
      <c r="L2725" s="412"/>
      <c r="M2725" s="412"/>
      <c r="N2725" s="412"/>
      <c r="O2725" s="412"/>
    </row>
    <row r="2726" spans="1:15" ht="15">
      <c r="A2726" s="415"/>
      <c r="B2726" s="186"/>
      <c r="C2726" s="416"/>
      <c r="D2726" s="412"/>
      <c r="E2726" s="412"/>
      <c r="F2726" s="412"/>
      <c r="G2726" s="413"/>
      <c r="H2726" s="412"/>
      <c r="I2726" s="412"/>
      <c r="J2726" s="412"/>
      <c r="K2726" s="412"/>
      <c r="L2726" s="412"/>
      <c r="M2726" s="412"/>
      <c r="N2726" s="412"/>
      <c r="O2726" s="412"/>
    </row>
    <row r="2727" spans="1:15" ht="15">
      <c r="A2727" s="414"/>
      <c r="B2727" s="186"/>
      <c r="C2727" s="416"/>
      <c r="D2727" s="412"/>
      <c r="E2727" s="412"/>
      <c r="F2727" s="412"/>
      <c r="G2727" s="413"/>
      <c r="H2727" s="411"/>
      <c r="I2727" s="411"/>
      <c r="J2727" s="411"/>
      <c r="K2727" s="411"/>
      <c r="L2727" s="411"/>
      <c r="M2727" s="411"/>
      <c r="N2727" s="411"/>
      <c r="O2727" s="411"/>
    </row>
    <row r="2728" spans="1:15" ht="15">
      <c r="A2728" s="415"/>
      <c r="B2728" s="186"/>
      <c r="C2728" s="416"/>
      <c r="D2728" s="412"/>
      <c r="E2728" s="412"/>
      <c r="F2728" s="412"/>
      <c r="G2728" s="413"/>
      <c r="H2728" s="411"/>
      <c r="I2728" s="411"/>
      <c r="J2728" s="411"/>
      <c r="K2728" s="411"/>
      <c r="L2728" s="411"/>
      <c r="M2728" s="411"/>
      <c r="N2728" s="411"/>
      <c r="O2728" s="411"/>
    </row>
    <row r="2729" spans="1:15" ht="15">
      <c r="A2729" s="415"/>
      <c r="B2729" s="186"/>
      <c r="C2729" s="416"/>
      <c r="D2729" s="412"/>
      <c r="E2729" s="412"/>
      <c r="F2729" s="412"/>
      <c r="G2729" s="413"/>
      <c r="H2729" s="411"/>
      <c r="I2729" s="411"/>
      <c r="J2729" s="411"/>
      <c r="K2729" s="411"/>
      <c r="L2729" s="411"/>
      <c r="M2729" s="411"/>
      <c r="N2729" s="411"/>
      <c r="O2729" s="411"/>
    </row>
    <row r="2730" spans="1:15" ht="15">
      <c r="A2730" s="414"/>
      <c r="B2730" s="186"/>
      <c r="C2730" s="416"/>
      <c r="D2730" s="412"/>
      <c r="E2730" s="412"/>
      <c r="F2730" s="412"/>
      <c r="G2730" s="412"/>
      <c r="H2730" s="412"/>
      <c r="I2730" s="412"/>
      <c r="J2730" s="412"/>
      <c r="K2730" s="412"/>
      <c r="L2730" s="412"/>
      <c r="M2730" s="412"/>
      <c r="N2730" s="412"/>
      <c r="O2730" s="412"/>
    </row>
    <row r="2731" spans="1:15" ht="15">
      <c r="A2731" s="415"/>
      <c r="B2731" s="186"/>
      <c r="C2731" s="416"/>
      <c r="D2731" s="412"/>
      <c r="E2731" s="412"/>
      <c r="F2731" s="412"/>
      <c r="G2731" s="412"/>
      <c r="H2731" s="412"/>
      <c r="I2731" s="412"/>
      <c r="J2731" s="412"/>
      <c r="K2731" s="412"/>
      <c r="L2731" s="412"/>
      <c r="M2731" s="412"/>
      <c r="N2731" s="412"/>
      <c r="O2731" s="412"/>
    </row>
    <row r="2732" spans="1:15" ht="15">
      <c r="A2732" s="415"/>
      <c r="B2732" s="186"/>
      <c r="C2732" s="416"/>
      <c r="D2732" s="412"/>
      <c r="E2732" s="412"/>
      <c r="F2732" s="412"/>
      <c r="G2732" s="412"/>
      <c r="H2732" s="412"/>
      <c r="I2732" s="412"/>
      <c r="J2732" s="412"/>
      <c r="K2732" s="412"/>
      <c r="L2732" s="412"/>
      <c r="M2732" s="412"/>
      <c r="N2732" s="412"/>
      <c r="O2732" s="412"/>
    </row>
    <row r="2733" spans="1:15" ht="15">
      <c r="A2733" s="415"/>
      <c r="B2733" s="186"/>
      <c r="C2733" s="416"/>
      <c r="D2733" s="412"/>
      <c r="E2733" s="412"/>
      <c r="F2733" s="412"/>
      <c r="G2733" s="412"/>
      <c r="H2733" s="412"/>
      <c r="I2733" s="412"/>
      <c r="J2733" s="412"/>
      <c r="K2733" s="412"/>
      <c r="L2733" s="412"/>
      <c r="M2733" s="412"/>
      <c r="N2733" s="412"/>
      <c r="O2733" s="412"/>
    </row>
    <row r="2734" spans="1:15" ht="15">
      <c r="A2734" s="415"/>
      <c r="B2734" s="186"/>
      <c r="C2734" s="416"/>
      <c r="D2734" s="412"/>
      <c r="E2734" s="412"/>
      <c r="F2734" s="412"/>
      <c r="G2734" s="412"/>
      <c r="H2734" s="412"/>
      <c r="I2734" s="412"/>
      <c r="J2734" s="412"/>
      <c r="K2734" s="412"/>
      <c r="L2734" s="412"/>
      <c r="M2734" s="412"/>
      <c r="N2734" s="412"/>
      <c r="O2734" s="412"/>
    </row>
    <row r="2735" spans="1:15" ht="15">
      <c r="A2735" s="414"/>
      <c r="B2735" s="186"/>
      <c r="C2735" s="417"/>
      <c r="D2735" s="412"/>
      <c r="E2735" s="412"/>
      <c r="F2735" s="412"/>
      <c r="G2735" s="413"/>
      <c r="H2735" s="411"/>
      <c r="I2735" s="411"/>
      <c r="J2735" s="411"/>
      <c r="K2735" s="411"/>
      <c r="L2735" s="411"/>
      <c r="M2735" s="411"/>
      <c r="N2735" s="411"/>
      <c r="O2735" s="411"/>
    </row>
    <row r="2736" spans="1:15" ht="15">
      <c r="A2736" s="414"/>
      <c r="B2736" s="186"/>
      <c r="C2736" s="417"/>
      <c r="D2736" s="412"/>
      <c r="E2736" s="412"/>
      <c r="F2736" s="412"/>
      <c r="G2736" s="413"/>
      <c r="H2736" s="411"/>
      <c r="I2736" s="411"/>
      <c r="J2736" s="411"/>
      <c r="K2736" s="411"/>
      <c r="L2736" s="411"/>
      <c r="M2736" s="411"/>
      <c r="N2736" s="411"/>
      <c r="O2736" s="411"/>
    </row>
    <row r="2737" spans="1:15" ht="15">
      <c r="A2737" s="414"/>
      <c r="B2737" s="186"/>
      <c r="C2737" s="417"/>
      <c r="D2737" s="412"/>
      <c r="E2737" s="412"/>
      <c r="F2737" s="412"/>
      <c r="G2737" s="413"/>
      <c r="H2737" s="411"/>
      <c r="I2737" s="411"/>
      <c r="J2737" s="411"/>
      <c r="K2737" s="411"/>
      <c r="L2737" s="411"/>
      <c r="M2737" s="411"/>
      <c r="N2737" s="411"/>
      <c r="O2737" s="411"/>
    </row>
    <row r="2738" spans="1:15" ht="15">
      <c r="A2738" s="414"/>
      <c r="B2738" s="186"/>
      <c r="C2738" s="417"/>
      <c r="D2738" s="412"/>
      <c r="E2738" s="412"/>
      <c r="F2738" s="412"/>
      <c r="G2738" s="413"/>
      <c r="H2738" s="411"/>
      <c r="I2738" s="411"/>
      <c r="J2738" s="411"/>
      <c r="K2738" s="411"/>
      <c r="L2738" s="411"/>
      <c r="M2738" s="411"/>
      <c r="N2738" s="411"/>
      <c r="O2738" s="411"/>
    </row>
    <row r="2739" spans="1:15" ht="15">
      <c r="A2739" s="414"/>
      <c r="B2739" s="186"/>
      <c r="C2739" s="417"/>
      <c r="D2739" s="412"/>
      <c r="E2739" s="412"/>
      <c r="F2739" s="412"/>
      <c r="G2739" s="413"/>
      <c r="H2739" s="411"/>
      <c r="I2739" s="411"/>
      <c r="J2739" s="411"/>
      <c r="K2739" s="411"/>
      <c r="L2739" s="411"/>
      <c r="M2739" s="411"/>
      <c r="N2739" s="411"/>
      <c r="O2739" s="411"/>
    </row>
    <row r="2740" spans="1:15" ht="15">
      <c r="A2740" s="414"/>
      <c r="B2740" s="186"/>
      <c r="C2740" s="417"/>
      <c r="D2740" s="412"/>
      <c r="E2740" s="412"/>
      <c r="F2740" s="412"/>
      <c r="G2740" s="413"/>
      <c r="H2740" s="411"/>
      <c r="I2740" s="411"/>
      <c r="J2740" s="411"/>
      <c r="K2740" s="411"/>
      <c r="L2740" s="411"/>
      <c r="M2740" s="411"/>
      <c r="N2740" s="411"/>
      <c r="O2740" s="411"/>
    </row>
    <row r="2741" spans="1:15" ht="15">
      <c r="A2741" s="414"/>
      <c r="B2741" s="186"/>
      <c r="C2741" s="417"/>
      <c r="D2741" s="412"/>
      <c r="E2741" s="412"/>
      <c r="F2741" s="412"/>
      <c r="G2741" s="413"/>
      <c r="H2741" s="411"/>
      <c r="I2741" s="411"/>
      <c r="J2741" s="411"/>
      <c r="K2741" s="411"/>
      <c r="L2741" s="411"/>
      <c r="M2741" s="411"/>
      <c r="N2741" s="411"/>
      <c r="O2741" s="411"/>
    </row>
    <row r="2742" spans="1:15" ht="15">
      <c r="A2742" s="414"/>
      <c r="B2742" s="186"/>
      <c r="C2742" s="417"/>
      <c r="D2742" s="412"/>
      <c r="E2742" s="412"/>
      <c r="F2742" s="412"/>
      <c r="G2742" s="413"/>
      <c r="H2742" s="411"/>
      <c r="I2742" s="411"/>
      <c r="J2742" s="411"/>
      <c r="K2742" s="411"/>
      <c r="L2742" s="411"/>
      <c r="M2742" s="411"/>
      <c r="N2742" s="411"/>
      <c r="O2742" s="411"/>
    </row>
    <row r="2743" spans="1:15" ht="15">
      <c r="A2743" s="414"/>
      <c r="B2743" s="186"/>
      <c r="C2743" s="416"/>
      <c r="D2743" s="412"/>
      <c r="E2743" s="412"/>
      <c r="F2743" s="412"/>
      <c r="G2743" s="413"/>
      <c r="H2743" s="411"/>
      <c r="I2743" s="411"/>
      <c r="J2743" s="411"/>
      <c r="K2743" s="411"/>
      <c r="L2743" s="411"/>
      <c r="M2743" s="411"/>
      <c r="N2743" s="411"/>
      <c r="O2743" s="411"/>
    </row>
    <row r="2744" spans="1:15" ht="15">
      <c r="A2744" s="414"/>
      <c r="B2744" s="186"/>
      <c r="C2744" s="416"/>
      <c r="D2744" s="412"/>
      <c r="E2744" s="412"/>
      <c r="F2744" s="412"/>
      <c r="G2744" s="413"/>
      <c r="H2744" s="411"/>
      <c r="I2744" s="411"/>
      <c r="J2744" s="411"/>
      <c r="K2744" s="411"/>
      <c r="L2744" s="411"/>
      <c r="M2744" s="411"/>
      <c r="N2744" s="411"/>
      <c r="O2744" s="411"/>
    </row>
    <row r="2745" spans="1:15" ht="15">
      <c r="A2745" s="414"/>
      <c r="B2745" s="186"/>
      <c r="C2745" s="416"/>
      <c r="D2745" s="412"/>
      <c r="E2745" s="412"/>
      <c r="F2745" s="412"/>
      <c r="G2745" s="413"/>
      <c r="H2745" s="411"/>
      <c r="I2745" s="411"/>
      <c r="J2745" s="411"/>
      <c r="K2745" s="411"/>
      <c r="L2745" s="411"/>
      <c r="M2745" s="411"/>
      <c r="N2745" s="411"/>
      <c r="O2745" s="411"/>
    </row>
    <row r="2746" spans="1:15" ht="15">
      <c r="A2746" s="414"/>
      <c r="B2746" s="186"/>
      <c r="C2746" s="416"/>
      <c r="D2746" s="412"/>
      <c r="E2746" s="412"/>
      <c r="F2746" s="412"/>
      <c r="G2746" s="413"/>
      <c r="H2746" s="411"/>
      <c r="I2746" s="411"/>
      <c r="J2746" s="411"/>
      <c r="K2746" s="411"/>
      <c r="L2746" s="411"/>
      <c r="M2746" s="411"/>
      <c r="N2746" s="411"/>
      <c r="O2746" s="411"/>
    </row>
    <row r="2747" spans="1:15" ht="15.75" hidden="1">
      <c r="A2747" s="414"/>
      <c r="B2747" s="44"/>
      <c r="C2747" s="416"/>
      <c r="D2747" s="412"/>
      <c r="E2747" s="412"/>
      <c r="F2747" s="412"/>
      <c r="G2747" s="413"/>
      <c r="H2747" s="411"/>
      <c r="I2747" s="411"/>
      <c r="J2747" s="411"/>
      <c r="K2747" s="411"/>
      <c r="L2747" s="411"/>
      <c r="M2747" s="411"/>
      <c r="N2747" s="411"/>
      <c r="O2747" s="411"/>
    </row>
    <row r="2748" spans="1:15" ht="15">
      <c r="A2748" s="414"/>
      <c r="B2748" s="186"/>
      <c r="C2748" s="416"/>
      <c r="D2748" s="412"/>
      <c r="E2748" s="412"/>
      <c r="F2748" s="412"/>
      <c r="G2748" s="413"/>
      <c r="H2748" s="411"/>
      <c r="I2748" s="411"/>
      <c r="J2748" s="411"/>
      <c r="K2748" s="411"/>
      <c r="L2748" s="411"/>
      <c r="M2748" s="411"/>
      <c r="N2748" s="411"/>
      <c r="O2748" s="411"/>
    </row>
    <row r="2749" spans="1:15" ht="15">
      <c r="A2749" s="415"/>
      <c r="B2749" s="186"/>
      <c r="C2749" s="416"/>
      <c r="D2749" s="412"/>
      <c r="E2749" s="412"/>
      <c r="F2749" s="412"/>
      <c r="G2749" s="413"/>
      <c r="H2749" s="411"/>
      <c r="I2749" s="411"/>
      <c r="J2749" s="411"/>
      <c r="K2749" s="411"/>
      <c r="L2749" s="411"/>
      <c r="M2749" s="411"/>
      <c r="N2749" s="411"/>
      <c r="O2749" s="411"/>
    </row>
    <row r="2750" spans="1:15" ht="15">
      <c r="A2750" s="415"/>
      <c r="B2750" s="186"/>
      <c r="C2750" s="416"/>
      <c r="D2750" s="412"/>
      <c r="E2750" s="412"/>
      <c r="F2750" s="412"/>
      <c r="G2750" s="413"/>
      <c r="H2750" s="411"/>
      <c r="I2750" s="411"/>
      <c r="J2750" s="411"/>
      <c r="K2750" s="411"/>
      <c r="L2750" s="411"/>
      <c r="M2750" s="411"/>
      <c r="N2750" s="411"/>
      <c r="O2750" s="411"/>
    </row>
    <row r="2751" spans="1:15" ht="15">
      <c r="A2751" s="415"/>
      <c r="B2751" s="186"/>
      <c r="C2751" s="416"/>
      <c r="D2751" s="412"/>
      <c r="E2751" s="412"/>
      <c r="F2751" s="412"/>
      <c r="G2751" s="413"/>
      <c r="H2751" s="411"/>
      <c r="I2751" s="411"/>
      <c r="J2751" s="411"/>
      <c r="K2751" s="411"/>
      <c r="L2751" s="411"/>
      <c r="M2751" s="411"/>
      <c r="N2751" s="411"/>
      <c r="O2751" s="411"/>
    </row>
    <row r="2752" spans="1:15" ht="12.75">
      <c r="A2752" s="361"/>
      <c r="B2752" s="309"/>
      <c r="C2752" s="309"/>
      <c r="D2752" s="309"/>
      <c r="E2752" s="309"/>
      <c r="F2752" s="309"/>
      <c r="G2752" s="309"/>
      <c r="H2752" s="309"/>
      <c r="I2752" s="309"/>
      <c r="J2752" s="309"/>
      <c r="K2752" s="309"/>
      <c r="L2752" s="309"/>
      <c r="M2752" s="309"/>
      <c r="N2752" s="309"/>
      <c r="O2752" s="309"/>
    </row>
    <row r="2753" spans="1:15" ht="15">
      <c r="A2753" s="414"/>
      <c r="B2753" s="186"/>
      <c r="C2753" s="416"/>
      <c r="D2753" s="412"/>
      <c r="E2753" s="412"/>
      <c r="F2753" s="412"/>
      <c r="G2753" s="413"/>
      <c r="H2753" s="411"/>
      <c r="I2753" s="411"/>
      <c r="J2753" s="411"/>
      <c r="K2753" s="411"/>
      <c r="L2753" s="411"/>
      <c r="M2753" s="411"/>
      <c r="N2753" s="411"/>
      <c r="O2753" s="411"/>
    </row>
    <row r="2754" spans="1:15" ht="15">
      <c r="A2754" s="414"/>
      <c r="B2754" s="186"/>
      <c r="C2754" s="416"/>
      <c r="D2754" s="412"/>
      <c r="E2754" s="412"/>
      <c r="F2754" s="412"/>
      <c r="G2754" s="413"/>
      <c r="H2754" s="411"/>
      <c r="I2754" s="411"/>
      <c r="J2754" s="411"/>
      <c r="K2754" s="411"/>
      <c r="L2754" s="411"/>
      <c r="M2754" s="411"/>
      <c r="N2754" s="411"/>
      <c r="O2754" s="411"/>
    </row>
    <row r="2755" spans="1:15" ht="15">
      <c r="A2755" s="414"/>
      <c r="B2755" s="186"/>
      <c r="C2755" s="416"/>
      <c r="D2755" s="412"/>
      <c r="E2755" s="412"/>
      <c r="F2755" s="412"/>
      <c r="G2755" s="413"/>
      <c r="H2755" s="411"/>
      <c r="I2755" s="411"/>
      <c r="J2755" s="411"/>
      <c r="K2755" s="411"/>
      <c r="L2755" s="411"/>
      <c r="M2755" s="411"/>
      <c r="N2755" s="411"/>
      <c r="O2755" s="411"/>
    </row>
    <row r="2756" spans="1:15" ht="15">
      <c r="A2756" s="414"/>
      <c r="B2756" s="186"/>
      <c r="C2756" s="416"/>
      <c r="D2756" s="412"/>
      <c r="E2756" s="412"/>
      <c r="F2756" s="412"/>
      <c r="G2756" s="413"/>
      <c r="H2756" s="411"/>
      <c r="I2756" s="411"/>
      <c r="J2756" s="411"/>
      <c r="K2756" s="411"/>
      <c r="L2756" s="411"/>
      <c r="M2756" s="411"/>
      <c r="N2756" s="411"/>
      <c r="O2756" s="411"/>
    </row>
    <row r="2757" spans="1:15" ht="15">
      <c r="A2757" s="414"/>
      <c r="B2757" s="186"/>
      <c r="C2757" s="416"/>
      <c r="D2757" s="412"/>
      <c r="E2757" s="412"/>
      <c r="F2757" s="412"/>
      <c r="G2757" s="413"/>
      <c r="H2757" s="411"/>
      <c r="I2757" s="411"/>
      <c r="J2757" s="411"/>
      <c r="K2757" s="411"/>
      <c r="L2757" s="411"/>
      <c r="M2757" s="411"/>
      <c r="N2757" s="411"/>
      <c r="O2757" s="411"/>
    </row>
    <row r="2758" spans="1:15" ht="15">
      <c r="A2758" s="415"/>
      <c r="B2758" s="186"/>
      <c r="C2758" s="416"/>
      <c r="D2758" s="412"/>
      <c r="E2758" s="412"/>
      <c r="F2758" s="412"/>
      <c r="G2758" s="413"/>
      <c r="H2758" s="411"/>
      <c r="I2758" s="411"/>
      <c r="J2758" s="411"/>
      <c r="K2758" s="411"/>
      <c r="L2758" s="411"/>
      <c r="M2758" s="411"/>
      <c r="N2758" s="411"/>
      <c r="O2758" s="411"/>
    </row>
    <row r="2759" spans="1:15" ht="15">
      <c r="A2759" s="414"/>
      <c r="B2759" s="186"/>
      <c r="C2759" s="416"/>
      <c r="D2759" s="412"/>
      <c r="E2759" s="412"/>
      <c r="F2759" s="412"/>
      <c r="G2759" s="413"/>
      <c r="H2759" s="412"/>
      <c r="I2759" s="412"/>
      <c r="J2759" s="412"/>
      <c r="K2759" s="412"/>
      <c r="L2759" s="412"/>
      <c r="M2759" s="412"/>
      <c r="N2759" s="412"/>
      <c r="O2759" s="412"/>
    </row>
    <row r="2760" spans="1:15" ht="15">
      <c r="A2760" s="415"/>
      <c r="B2760" s="186"/>
      <c r="C2760" s="416"/>
      <c r="D2760" s="412"/>
      <c r="E2760" s="412"/>
      <c r="F2760" s="412"/>
      <c r="G2760" s="413"/>
      <c r="H2760" s="412"/>
      <c r="I2760" s="412"/>
      <c r="J2760" s="412"/>
      <c r="K2760" s="412"/>
      <c r="L2760" s="412"/>
      <c r="M2760" s="412"/>
      <c r="N2760" s="412"/>
      <c r="O2760" s="412"/>
    </row>
    <row r="2761" spans="1:15" ht="15">
      <c r="A2761" s="415"/>
      <c r="B2761" s="186"/>
      <c r="C2761" s="416"/>
      <c r="D2761" s="412"/>
      <c r="E2761" s="412"/>
      <c r="F2761" s="412"/>
      <c r="G2761" s="413"/>
      <c r="H2761" s="412"/>
      <c r="I2761" s="412"/>
      <c r="J2761" s="412"/>
      <c r="K2761" s="412"/>
      <c r="L2761" s="412"/>
      <c r="M2761" s="412"/>
      <c r="N2761" s="412"/>
      <c r="O2761" s="412"/>
    </row>
    <row r="2762" spans="1:15" ht="15">
      <c r="A2762" s="415"/>
      <c r="B2762" s="186"/>
      <c r="C2762" s="416"/>
      <c r="D2762" s="412"/>
      <c r="E2762" s="412"/>
      <c r="F2762" s="412"/>
      <c r="G2762" s="413"/>
      <c r="H2762" s="412"/>
      <c r="I2762" s="412"/>
      <c r="J2762" s="412"/>
      <c r="K2762" s="412"/>
      <c r="L2762" s="412"/>
      <c r="M2762" s="412"/>
      <c r="N2762" s="412"/>
      <c r="O2762" s="412"/>
    </row>
    <row r="2763" spans="1:15" ht="15">
      <c r="A2763" s="415"/>
      <c r="B2763" s="186"/>
      <c r="C2763" s="416"/>
      <c r="D2763" s="412"/>
      <c r="E2763" s="412"/>
      <c r="F2763" s="412"/>
      <c r="G2763" s="413"/>
      <c r="H2763" s="412"/>
      <c r="I2763" s="412"/>
      <c r="J2763" s="412"/>
      <c r="K2763" s="412"/>
      <c r="L2763" s="412"/>
      <c r="M2763" s="412"/>
      <c r="N2763" s="412"/>
      <c r="O2763" s="412"/>
    </row>
    <row r="2764" spans="1:15" ht="15">
      <c r="A2764" s="414"/>
      <c r="B2764" s="186"/>
      <c r="C2764" s="416"/>
      <c r="D2764" s="412"/>
      <c r="E2764" s="412"/>
      <c r="F2764" s="412"/>
      <c r="G2764" s="413"/>
      <c r="H2764" s="411"/>
      <c r="I2764" s="411"/>
      <c r="J2764" s="411"/>
      <c r="K2764" s="411"/>
      <c r="L2764" s="411"/>
      <c r="M2764" s="411"/>
      <c r="N2764" s="411"/>
      <c r="O2764" s="411"/>
    </row>
    <row r="2765" spans="1:15" ht="15">
      <c r="A2765" s="414"/>
      <c r="B2765" s="186"/>
      <c r="C2765" s="416"/>
      <c r="D2765" s="412"/>
      <c r="E2765" s="412"/>
      <c r="F2765" s="412"/>
      <c r="G2765" s="413"/>
      <c r="H2765" s="411"/>
      <c r="I2765" s="411"/>
      <c r="J2765" s="411"/>
      <c r="K2765" s="411"/>
      <c r="L2765" s="411"/>
      <c r="M2765" s="411"/>
      <c r="N2765" s="411"/>
      <c r="O2765" s="411"/>
    </row>
    <row r="2766" spans="1:15" ht="15">
      <c r="A2766" s="414"/>
      <c r="B2766" s="186"/>
      <c r="C2766" s="416"/>
      <c r="D2766" s="412"/>
      <c r="E2766" s="412"/>
      <c r="F2766" s="412"/>
      <c r="G2766" s="413"/>
      <c r="H2766" s="411"/>
      <c r="I2766" s="411"/>
      <c r="J2766" s="411"/>
      <c r="K2766" s="411"/>
      <c r="L2766" s="411"/>
      <c r="M2766" s="411"/>
      <c r="N2766" s="411"/>
      <c r="O2766" s="411"/>
    </row>
    <row r="2767" spans="1:15" ht="15">
      <c r="A2767" s="414"/>
      <c r="B2767" s="186"/>
      <c r="C2767" s="416"/>
      <c r="D2767" s="412"/>
      <c r="E2767" s="412"/>
      <c r="F2767" s="412"/>
      <c r="G2767" s="413"/>
      <c r="H2767" s="411"/>
      <c r="I2767" s="411"/>
      <c r="J2767" s="411"/>
      <c r="K2767" s="411"/>
      <c r="L2767" s="411"/>
      <c r="M2767" s="411"/>
      <c r="N2767" s="411"/>
      <c r="O2767" s="411"/>
    </row>
    <row r="2768" spans="1:15" ht="15">
      <c r="A2768" s="414"/>
      <c r="B2768" s="186"/>
      <c r="C2768" s="416"/>
      <c r="D2768" s="412"/>
      <c r="E2768" s="412"/>
      <c r="F2768" s="412"/>
      <c r="G2768" s="413"/>
      <c r="H2768" s="411"/>
      <c r="I2768" s="411"/>
      <c r="J2768" s="411"/>
      <c r="K2768" s="411"/>
      <c r="L2768" s="411"/>
      <c r="M2768" s="411"/>
      <c r="N2768" s="411"/>
      <c r="O2768" s="411"/>
    </row>
    <row r="2769" spans="1:15" ht="15">
      <c r="A2769" s="414"/>
      <c r="B2769" s="186"/>
      <c r="C2769" s="416"/>
      <c r="D2769" s="412"/>
      <c r="E2769" s="412"/>
      <c r="F2769" s="412"/>
      <c r="G2769" s="413"/>
      <c r="H2769" s="411"/>
      <c r="I2769" s="411"/>
      <c r="J2769" s="411"/>
      <c r="K2769" s="411"/>
      <c r="L2769" s="411"/>
      <c r="M2769" s="411"/>
      <c r="N2769" s="411"/>
      <c r="O2769" s="411"/>
    </row>
    <row r="2770" spans="1:15" ht="15">
      <c r="A2770" s="414"/>
      <c r="B2770" s="186"/>
      <c r="C2770" s="416"/>
      <c r="D2770" s="412"/>
      <c r="E2770" s="412"/>
      <c r="F2770" s="412"/>
      <c r="G2770" s="413"/>
      <c r="H2770" s="411"/>
      <c r="I2770" s="411"/>
      <c r="J2770" s="411"/>
      <c r="K2770" s="411"/>
      <c r="L2770" s="411"/>
      <c r="M2770" s="411"/>
      <c r="N2770" s="411"/>
      <c r="O2770" s="411"/>
    </row>
    <row r="2771" spans="1:15" ht="15">
      <c r="A2771" s="415"/>
      <c r="B2771" s="186"/>
      <c r="C2771" s="416"/>
      <c r="D2771" s="412"/>
      <c r="E2771" s="412"/>
      <c r="F2771" s="412"/>
      <c r="G2771" s="413"/>
      <c r="H2771" s="411"/>
      <c r="I2771" s="411"/>
      <c r="J2771" s="411"/>
      <c r="K2771" s="411"/>
      <c r="L2771" s="411"/>
      <c r="M2771" s="411"/>
      <c r="N2771" s="411"/>
      <c r="O2771" s="411"/>
    </row>
    <row r="2772" spans="1:15" ht="15">
      <c r="A2772" s="415"/>
      <c r="B2772" s="186"/>
      <c r="C2772" s="416"/>
      <c r="D2772" s="412"/>
      <c r="E2772" s="412"/>
      <c r="F2772" s="412"/>
      <c r="G2772" s="413"/>
      <c r="H2772" s="411"/>
      <c r="I2772" s="411"/>
      <c r="J2772" s="411"/>
      <c r="K2772" s="411"/>
      <c r="L2772" s="411"/>
      <c r="M2772" s="411"/>
      <c r="N2772" s="411"/>
      <c r="O2772" s="411"/>
    </row>
    <row r="2773" spans="1:15" ht="15">
      <c r="A2773" s="415"/>
      <c r="B2773" s="186"/>
      <c r="C2773" s="416"/>
      <c r="D2773" s="412"/>
      <c r="E2773" s="412"/>
      <c r="F2773" s="412"/>
      <c r="G2773" s="413"/>
      <c r="H2773" s="411"/>
      <c r="I2773" s="411"/>
      <c r="J2773" s="411"/>
      <c r="K2773" s="411"/>
      <c r="L2773" s="411"/>
      <c r="M2773" s="411"/>
      <c r="N2773" s="411"/>
      <c r="O2773" s="411"/>
    </row>
    <row r="2774" spans="1:15" ht="15">
      <c r="A2774" s="415"/>
      <c r="B2774" s="186"/>
      <c r="C2774" s="416"/>
      <c r="D2774" s="412"/>
      <c r="E2774" s="412"/>
      <c r="F2774" s="412"/>
      <c r="G2774" s="413"/>
      <c r="H2774" s="411"/>
      <c r="I2774" s="411"/>
      <c r="J2774" s="411"/>
      <c r="K2774" s="411"/>
      <c r="L2774" s="411"/>
      <c r="M2774" s="411"/>
      <c r="N2774" s="411"/>
      <c r="O2774" s="411"/>
    </row>
    <row r="2775" spans="1:15" ht="15">
      <c r="A2775" s="415"/>
      <c r="B2775" s="186"/>
      <c r="C2775" s="416"/>
      <c r="D2775" s="412"/>
      <c r="E2775" s="412"/>
      <c r="F2775" s="412"/>
      <c r="G2775" s="413"/>
      <c r="H2775" s="411"/>
      <c r="I2775" s="411"/>
      <c r="J2775" s="411"/>
      <c r="K2775" s="411"/>
      <c r="L2775" s="411"/>
      <c r="M2775" s="411"/>
      <c r="N2775" s="411"/>
      <c r="O2775" s="411"/>
    </row>
    <row r="2776" spans="1:15" ht="15">
      <c r="A2776" s="414"/>
      <c r="B2776" s="186"/>
      <c r="C2776" s="416"/>
      <c r="D2776" s="412"/>
      <c r="E2776" s="412"/>
      <c r="F2776" s="412"/>
      <c r="G2776" s="413"/>
      <c r="H2776" s="411"/>
      <c r="I2776" s="411"/>
      <c r="J2776" s="411"/>
      <c r="K2776" s="411"/>
      <c r="L2776" s="411"/>
      <c r="M2776" s="411"/>
      <c r="N2776" s="411"/>
      <c r="O2776" s="411"/>
    </row>
    <row r="2777" spans="1:15" ht="15">
      <c r="A2777" s="414"/>
      <c r="B2777" s="186"/>
      <c r="C2777" s="416"/>
      <c r="D2777" s="412"/>
      <c r="E2777" s="412"/>
      <c r="F2777" s="412"/>
      <c r="G2777" s="413"/>
      <c r="H2777" s="411"/>
      <c r="I2777" s="411"/>
      <c r="J2777" s="411"/>
      <c r="K2777" s="411"/>
      <c r="L2777" s="411"/>
      <c r="M2777" s="411"/>
      <c r="N2777" s="411"/>
      <c r="O2777" s="411"/>
    </row>
    <row r="2778" spans="1:15" ht="15">
      <c r="A2778" s="414"/>
      <c r="B2778" s="186"/>
      <c r="C2778" s="416"/>
      <c r="D2778" s="412"/>
      <c r="E2778" s="412"/>
      <c r="F2778" s="412"/>
      <c r="G2778" s="413"/>
      <c r="H2778" s="411"/>
      <c r="I2778" s="411"/>
      <c r="J2778" s="411"/>
      <c r="K2778" s="411"/>
      <c r="L2778" s="411"/>
      <c r="M2778" s="411"/>
      <c r="N2778" s="411"/>
      <c r="O2778" s="411"/>
    </row>
    <row r="2779" spans="1:15" ht="15">
      <c r="A2779" s="414"/>
      <c r="B2779" s="186"/>
      <c r="C2779" s="416"/>
      <c r="D2779" s="412"/>
      <c r="E2779" s="412"/>
      <c r="F2779" s="412"/>
      <c r="G2779" s="413"/>
      <c r="H2779" s="411"/>
      <c r="I2779" s="411"/>
      <c r="J2779" s="411"/>
      <c r="K2779" s="411"/>
      <c r="L2779" s="411"/>
      <c r="M2779" s="411"/>
      <c r="N2779" s="411"/>
      <c r="O2779" s="411"/>
    </row>
    <row r="2780" spans="1:15" ht="15">
      <c r="A2780" s="414"/>
      <c r="B2780" s="186"/>
      <c r="C2780" s="416"/>
      <c r="D2780" s="412"/>
      <c r="E2780" s="412"/>
      <c r="F2780" s="412"/>
      <c r="G2780" s="413"/>
      <c r="H2780" s="411"/>
      <c r="I2780" s="411"/>
      <c r="J2780" s="411"/>
      <c r="K2780" s="411"/>
      <c r="L2780" s="411"/>
      <c r="M2780" s="411"/>
      <c r="N2780" s="411"/>
      <c r="O2780" s="411"/>
    </row>
    <row r="2781" spans="1:15" ht="15">
      <c r="A2781" s="414"/>
      <c r="B2781" s="186"/>
      <c r="C2781" s="416"/>
      <c r="D2781" s="412"/>
      <c r="E2781" s="412"/>
      <c r="F2781" s="412"/>
      <c r="G2781" s="413"/>
      <c r="H2781" s="411"/>
      <c r="I2781" s="411"/>
      <c r="J2781" s="411"/>
      <c r="K2781" s="411"/>
      <c r="L2781" s="411"/>
      <c r="M2781" s="411"/>
      <c r="N2781" s="411"/>
      <c r="O2781" s="411"/>
    </row>
    <row r="2782" spans="1:15" ht="15">
      <c r="A2782" s="414"/>
      <c r="B2782" s="186"/>
      <c r="C2782" s="416"/>
      <c r="D2782" s="412"/>
      <c r="E2782" s="412"/>
      <c r="F2782" s="412"/>
      <c r="G2782" s="413"/>
      <c r="H2782" s="411"/>
      <c r="I2782" s="411"/>
      <c r="J2782" s="411"/>
      <c r="K2782" s="411"/>
      <c r="L2782" s="411"/>
      <c r="M2782" s="411"/>
      <c r="N2782" s="411"/>
      <c r="O2782" s="411"/>
    </row>
    <row r="2783" spans="1:15" ht="15">
      <c r="A2783" s="414"/>
      <c r="B2783" s="186"/>
      <c r="C2783" s="416"/>
      <c r="D2783" s="412"/>
      <c r="E2783" s="412"/>
      <c r="F2783" s="412"/>
      <c r="G2783" s="413"/>
      <c r="H2783" s="411"/>
      <c r="I2783" s="411"/>
      <c r="J2783" s="411"/>
      <c r="K2783" s="411"/>
      <c r="L2783" s="411"/>
      <c r="M2783" s="411"/>
      <c r="N2783" s="411"/>
      <c r="O2783" s="411"/>
    </row>
    <row r="2784" spans="1:15" ht="12.75">
      <c r="A2784" s="361"/>
      <c r="B2784" s="309"/>
      <c r="C2784" s="309"/>
      <c r="D2784" s="309"/>
      <c r="E2784" s="309"/>
      <c r="F2784" s="309"/>
      <c r="G2784" s="309"/>
      <c r="H2784" s="309"/>
      <c r="I2784" s="309"/>
      <c r="J2784" s="309"/>
      <c r="K2784" s="309"/>
      <c r="L2784" s="309"/>
      <c r="M2784" s="309"/>
      <c r="N2784" s="309"/>
      <c r="O2784" s="309"/>
    </row>
    <row r="2785" spans="1:15" ht="12.75">
      <c r="A2785" s="361"/>
      <c r="B2785" s="309"/>
      <c r="C2785" s="309"/>
      <c r="D2785" s="309"/>
      <c r="E2785" s="309"/>
      <c r="F2785" s="309"/>
      <c r="G2785" s="309"/>
      <c r="H2785" s="309"/>
      <c r="I2785" s="309"/>
      <c r="J2785" s="309"/>
      <c r="K2785" s="309"/>
      <c r="L2785" s="309"/>
      <c r="M2785" s="309"/>
      <c r="N2785" s="309"/>
      <c r="O2785" s="309"/>
    </row>
    <row r="2786" spans="1:15" ht="12.75">
      <c r="A2786" s="361"/>
      <c r="B2786" s="309"/>
      <c r="C2786" s="309"/>
      <c r="D2786" s="309"/>
      <c r="E2786" s="309"/>
      <c r="F2786" s="309"/>
      <c r="G2786" s="309"/>
      <c r="H2786" s="309"/>
      <c r="I2786" s="309"/>
      <c r="J2786" s="309"/>
      <c r="K2786" s="309"/>
      <c r="L2786" s="309"/>
      <c r="M2786" s="309"/>
      <c r="N2786" s="309"/>
      <c r="O2786" s="309"/>
    </row>
    <row r="2787" spans="1:15" ht="12.75">
      <c r="A2787" s="361"/>
      <c r="B2787" s="309"/>
      <c r="C2787" s="309"/>
      <c r="D2787" s="309"/>
      <c r="E2787" s="309"/>
      <c r="F2787" s="309"/>
      <c r="G2787" s="309"/>
      <c r="H2787" s="309"/>
      <c r="I2787" s="309"/>
      <c r="J2787" s="309"/>
      <c r="K2787" s="309"/>
      <c r="L2787" s="309"/>
      <c r="M2787" s="309"/>
      <c r="N2787" s="309"/>
      <c r="O2787" s="309"/>
    </row>
    <row r="2788" spans="1:15" ht="12.75">
      <c r="A2788" s="361"/>
      <c r="B2788" s="309"/>
      <c r="C2788" s="309"/>
      <c r="D2788" s="309"/>
      <c r="E2788" s="309"/>
      <c r="F2788" s="309"/>
      <c r="G2788" s="309"/>
      <c r="H2788" s="309"/>
      <c r="I2788" s="309"/>
      <c r="J2788" s="309"/>
      <c r="K2788" s="309"/>
      <c r="L2788" s="309"/>
      <c r="M2788" s="309"/>
      <c r="N2788" s="309"/>
      <c r="O2788" s="309"/>
    </row>
    <row r="2789" spans="1:15" ht="12.75">
      <c r="A2789" s="361"/>
      <c r="B2789" s="309"/>
      <c r="C2789" s="309"/>
      <c r="D2789" s="309"/>
      <c r="E2789" s="309"/>
      <c r="F2789" s="309"/>
      <c r="G2789" s="309"/>
      <c r="H2789" s="309"/>
      <c r="I2789" s="309"/>
      <c r="J2789" s="309"/>
      <c r="K2789" s="309"/>
      <c r="L2789" s="309"/>
      <c r="M2789" s="309"/>
      <c r="N2789" s="309"/>
      <c r="O2789" s="309"/>
    </row>
    <row r="2790" spans="1:15" ht="12.75">
      <c r="A2790" s="361"/>
      <c r="B2790" s="309"/>
      <c r="C2790" s="309"/>
      <c r="D2790" s="309"/>
      <c r="E2790" s="309"/>
      <c r="F2790" s="309"/>
      <c r="G2790" s="309"/>
      <c r="H2790" s="309"/>
      <c r="I2790" s="309"/>
      <c r="J2790" s="309"/>
      <c r="K2790" s="309"/>
      <c r="L2790" s="309"/>
      <c r="M2790" s="309"/>
      <c r="N2790" s="309"/>
      <c r="O2790" s="309"/>
    </row>
    <row r="2791" spans="1:15" ht="12.75">
      <c r="A2791" s="361"/>
      <c r="B2791" s="309"/>
      <c r="C2791" s="309"/>
      <c r="D2791" s="309"/>
      <c r="E2791" s="309"/>
      <c r="F2791" s="309"/>
      <c r="G2791" s="309"/>
      <c r="H2791" s="309"/>
      <c r="I2791" s="309"/>
      <c r="J2791" s="309"/>
      <c r="K2791" s="309"/>
      <c r="L2791" s="309"/>
      <c r="M2791" s="309"/>
      <c r="N2791" s="309"/>
      <c r="O2791" s="309"/>
    </row>
    <row r="2792" spans="1:15" ht="12.75">
      <c r="A2792" s="361"/>
      <c r="B2792" s="309"/>
      <c r="C2792" s="309"/>
      <c r="D2792" s="309"/>
      <c r="E2792" s="309"/>
      <c r="F2792" s="309"/>
      <c r="G2792" s="309"/>
      <c r="H2792" s="309"/>
      <c r="I2792" s="309"/>
      <c r="J2792" s="309"/>
      <c r="K2792" s="309"/>
      <c r="L2792" s="309"/>
      <c r="M2792" s="309"/>
      <c r="N2792" s="309"/>
      <c r="O2792" s="309"/>
    </row>
    <row r="2793" spans="1:15" ht="12.75">
      <c r="A2793" s="361"/>
      <c r="B2793" s="309"/>
      <c r="C2793" s="309"/>
      <c r="D2793" s="309"/>
      <c r="E2793" s="309"/>
      <c r="F2793" s="309"/>
      <c r="G2793" s="309"/>
      <c r="H2793" s="309"/>
      <c r="I2793" s="309"/>
      <c r="J2793" s="309"/>
      <c r="K2793" s="309"/>
      <c r="L2793" s="309"/>
      <c r="M2793" s="309"/>
      <c r="N2793" s="309"/>
      <c r="O2793" s="309"/>
    </row>
    <row r="2794" spans="1:15" ht="12.75">
      <c r="A2794" s="361"/>
      <c r="B2794" s="309"/>
      <c r="C2794" s="309"/>
      <c r="D2794" s="309"/>
      <c r="E2794" s="309"/>
      <c r="F2794" s="309"/>
      <c r="G2794" s="309"/>
      <c r="H2794" s="309"/>
      <c r="I2794" s="309"/>
      <c r="J2794" s="309"/>
      <c r="K2794" s="309"/>
      <c r="L2794" s="309"/>
      <c r="M2794" s="309"/>
      <c r="N2794" s="309"/>
      <c r="O2794" s="309"/>
    </row>
    <row r="2795" spans="1:15" ht="12.75">
      <c r="A2795" s="361"/>
      <c r="B2795" s="309"/>
      <c r="C2795" s="309"/>
      <c r="D2795" s="309"/>
      <c r="E2795" s="309"/>
      <c r="F2795" s="309"/>
      <c r="G2795" s="309"/>
      <c r="H2795" s="309"/>
      <c r="I2795" s="309"/>
      <c r="J2795" s="309"/>
      <c r="K2795" s="309"/>
      <c r="L2795" s="309"/>
      <c r="M2795" s="309"/>
      <c r="N2795" s="309"/>
      <c r="O2795" s="309"/>
    </row>
    <row r="2796" spans="1:15" ht="12.75">
      <c r="A2796" s="361"/>
      <c r="B2796" s="309"/>
      <c r="C2796" s="309"/>
      <c r="D2796" s="309"/>
      <c r="E2796" s="309"/>
      <c r="F2796" s="309"/>
      <c r="G2796" s="309"/>
      <c r="H2796" s="309"/>
      <c r="I2796" s="309"/>
      <c r="J2796" s="309"/>
      <c r="K2796" s="309"/>
      <c r="L2796" s="309"/>
      <c r="M2796" s="309"/>
      <c r="N2796" s="309"/>
      <c r="O2796" s="309"/>
    </row>
    <row r="2797" spans="1:15" ht="12.75">
      <c r="A2797" s="361"/>
      <c r="B2797" s="309"/>
      <c r="C2797" s="309"/>
      <c r="D2797" s="309"/>
      <c r="E2797" s="309"/>
      <c r="F2797" s="309"/>
      <c r="G2797" s="309"/>
      <c r="H2797" s="309"/>
      <c r="I2797" s="309"/>
      <c r="J2797" s="309"/>
      <c r="K2797" s="309"/>
      <c r="L2797" s="309"/>
      <c r="M2797" s="309"/>
      <c r="N2797" s="309"/>
      <c r="O2797" s="309"/>
    </row>
    <row r="2798" spans="1:15" ht="12.75">
      <c r="A2798" s="361"/>
      <c r="B2798" s="309"/>
      <c r="C2798" s="309"/>
      <c r="D2798" s="309"/>
      <c r="E2798" s="309"/>
      <c r="F2798" s="309"/>
      <c r="G2798" s="309"/>
      <c r="H2798" s="309"/>
      <c r="I2798" s="309"/>
      <c r="J2798" s="309"/>
      <c r="K2798" s="309"/>
      <c r="L2798" s="309"/>
      <c r="M2798" s="309"/>
      <c r="N2798" s="309"/>
      <c r="O2798" s="309"/>
    </row>
    <row r="2799" spans="1:15" ht="12.75">
      <c r="A2799" s="361"/>
      <c r="B2799" s="309"/>
      <c r="C2799" s="309"/>
      <c r="D2799" s="309"/>
      <c r="E2799" s="309"/>
      <c r="F2799" s="309"/>
      <c r="G2799" s="309"/>
      <c r="H2799" s="309"/>
      <c r="I2799" s="309"/>
      <c r="J2799" s="309"/>
      <c r="K2799" s="309"/>
      <c r="L2799" s="309"/>
      <c r="M2799" s="309"/>
      <c r="N2799" s="309"/>
      <c r="O2799" s="309"/>
    </row>
    <row r="2800" spans="1:15" ht="12.75">
      <c r="A2800" s="361"/>
      <c r="B2800" s="309"/>
      <c r="C2800" s="309"/>
      <c r="D2800" s="309"/>
      <c r="E2800" s="309"/>
      <c r="F2800" s="309"/>
      <c r="G2800" s="309"/>
      <c r="H2800" s="309"/>
      <c r="I2800" s="309"/>
      <c r="J2800" s="309"/>
      <c r="K2800" s="309"/>
      <c r="L2800" s="309"/>
      <c r="M2800" s="309"/>
      <c r="N2800" s="309"/>
      <c r="O2800" s="309"/>
    </row>
    <row r="2801" spans="1:15" ht="12.75">
      <c r="A2801" s="361"/>
      <c r="B2801" s="309"/>
      <c r="C2801" s="309"/>
      <c r="D2801" s="309"/>
      <c r="E2801" s="309"/>
      <c r="F2801" s="309"/>
      <c r="G2801" s="309"/>
      <c r="H2801" s="309"/>
      <c r="I2801" s="309"/>
      <c r="J2801" s="309"/>
      <c r="K2801" s="309"/>
      <c r="L2801" s="309"/>
      <c r="M2801" s="309"/>
      <c r="N2801" s="309"/>
      <c r="O2801" s="309"/>
    </row>
    <row r="2802" spans="1:15" ht="12.75">
      <c r="A2802" s="361"/>
      <c r="B2802" s="309"/>
      <c r="C2802" s="309"/>
      <c r="D2802" s="309"/>
      <c r="E2802" s="309"/>
      <c r="F2802" s="309"/>
      <c r="G2802" s="309"/>
      <c r="H2802" s="309"/>
      <c r="I2802" s="309"/>
      <c r="J2802" s="309"/>
      <c r="K2802" s="309"/>
      <c r="L2802" s="309"/>
      <c r="M2802" s="309"/>
      <c r="N2802" s="309"/>
      <c r="O2802" s="309"/>
    </row>
    <row r="2803" spans="1:15" ht="12.75">
      <c r="A2803" s="361"/>
      <c r="B2803" s="309"/>
      <c r="C2803" s="309"/>
      <c r="D2803" s="309"/>
      <c r="E2803" s="309"/>
      <c r="F2803" s="309"/>
      <c r="G2803" s="309"/>
      <c r="H2803" s="309"/>
      <c r="I2803" s="309"/>
      <c r="J2803" s="309"/>
      <c r="K2803" s="309"/>
      <c r="L2803" s="309"/>
      <c r="M2803" s="309"/>
      <c r="N2803" s="309"/>
      <c r="O2803" s="309"/>
    </row>
    <row r="2804" spans="1:15" ht="12.75">
      <c r="A2804" s="361"/>
      <c r="B2804" s="309"/>
      <c r="C2804" s="309"/>
      <c r="D2804" s="309"/>
      <c r="E2804" s="309"/>
      <c r="F2804" s="309"/>
      <c r="G2804" s="309"/>
      <c r="H2804" s="309"/>
      <c r="I2804" s="309"/>
      <c r="J2804" s="309"/>
      <c r="K2804" s="309"/>
      <c r="L2804" s="309"/>
      <c r="M2804" s="309"/>
      <c r="N2804" s="309"/>
      <c r="O2804" s="309"/>
    </row>
    <row r="2805" spans="1:15" ht="12.75">
      <c r="A2805" s="361"/>
      <c r="B2805" s="309"/>
      <c r="C2805" s="309"/>
      <c r="D2805" s="309"/>
      <c r="E2805" s="309"/>
      <c r="F2805" s="309"/>
      <c r="G2805" s="309"/>
      <c r="H2805" s="309"/>
      <c r="I2805" s="309"/>
      <c r="J2805" s="309"/>
      <c r="K2805" s="309"/>
      <c r="L2805" s="309"/>
      <c r="M2805" s="309"/>
      <c r="N2805" s="309"/>
      <c r="O2805" s="309"/>
    </row>
    <row r="2806" spans="1:15" ht="12.75">
      <c r="A2806" s="361"/>
      <c r="B2806" s="309"/>
      <c r="C2806" s="309"/>
      <c r="D2806" s="309"/>
      <c r="E2806" s="309"/>
      <c r="F2806" s="309"/>
      <c r="G2806" s="309"/>
      <c r="H2806" s="309"/>
      <c r="I2806" s="309"/>
      <c r="J2806" s="309"/>
      <c r="K2806" s="309"/>
      <c r="L2806" s="309"/>
      <c r="M2806" s="309"/>
      <c r="N2806" s="309"/>
      <c r="O2806" s="309"/>
    </row>
    <row r="2807" spans="1:15" ht="12.75">
      <c r="A2807" s="361"/>
      <c r="B2807" s="309"/>
      <c r="C2807" s="309"/>
      <c r="D2807" s="309"/>
      <c r="E2807" s="309"/>
      <c r="F2807" s="309"/>
      <c r="G2807" s="309"/>
      <c r="H2807" s="309"/>
      <c r="I2807" s="309"/>
      <c r="J2807" s="309"/>
      <c r="K2807" s="309"/>
      <c r="L2807" s="309"/>
      <c r="M2807" s="309"/>
      <c r="N2807" s="309"/>
      <c r="O2807" s="309"/>
    </row>
    <row r="2808" spans="1:15" ht="12.75">
      <c r="A2808" s="361"/>
      <c r="B2808" s="309"/>
      <c r="C2808" s="309"/>
      <c r="D2808" s="309"/>
      <c r="E2808" s="309"/>
      <c r="F2808" s="309"/>
      <c r="G2808" s="309"/>
      <c r="H2808" s="309"/>
      <c r="I2808" s="309"/>
      <c r="J2808" s="309"/>
      <c r="K2808" s="309"/>
      <c r="L2808" s="309"/>
      <c r="M2808" s="309"/>
      <c r="N2808" s="309"/>
      <c r="O2808" s="309"/>
    </row>
    <row r="2809" spans="1:15" ht="12.75">
      <c r="A2809" s="361"/>
      <c r="B2809" s="309"/>
      <c r="C2809" s="309"/>
      <c r="D2809" s="309"/>
      <c r="E2809" s="309"/>
      <c r="F2809" s="309"/>
      <c r="G2809" s="309"/>
      <c r="H2809" s="309"/>
      <c r="I2809" s="309"/>
      <c r="J2809" s="309"/>
      <c r="K2809" s="309"/>
      <c r="L2809" s="309"/>
      <c r="M2809" s="309"/>
      <c r="N2809" s="309"/>
      <c r="O2809" s="309"/>
    </row>
    <row r="2810" spans="1:15" ht="12.75">
      <c r="A2810" s="361"/>
      <c r="B2810" s="309"/>
      <c r="C2810" s="309"/>
      <c r="D2810" s="309"/>
      <c r="E2810" s="309"/>
      <c r="F2810" s="309"/>
      <c r="G2810" s="309"/>
      <c r="H2810" s="309"/>
      <c r="I2810" s="309"/>
      <c r="J2810" s="309"/>
      <c r="K2810" s="309"/>
      <c r="L2810" s="309"/>
      <c r="M2810" s="309"/>
      <c r="N2810" s="309"/>
      <c r="O2810" s="309"/>
    </row>
    <row r="2811" spans="1:15" ht="12.75">
      <c r="A2811" s="361"/>
      <c r="B2811" s="309"/>
      <c r="C2811" s="309"/>
      <c r="D2811" s="309"/>
      <c r="E2811" s="309"/>
      <c r="F2811" s="309"/>
      <c r="G2811" s="309"/>
      <c r="H2811" s="309"/>
      <c r="I2811" s="309"/>
      <c r="J2811" s="309"/>
      <c r="K2811" s="309"/>
      <c r="L2811" s="309"/>
      <c r="M2811" s="309"/>
      <c r="N2811" s="309"/>
      <c r="O2811" s="309"/>
    </row>
    <row r="2812" spans="1:15" ht="12.75">
      <c r="A2812" s="361"/>
      <c r="B2812" s="309"/>
      <c r="C2812" s="309"/>
      <c r="D2812" s="309"/>
      <c r="E2812" s="309"/>
      <c r="F2812" s="309"/>
      <c r="G2812" s="309"/>
      <c r="H2812" s="309"/>
      <c r="I2812" s="309"/>
      <c r="J2812" s="309"/>
      <c r="K2812" s="309"/>
      <c r="L2812" s="309"/>
      <c r="M2812" s="309"/>
      <c r="N2812" s="309"/>
      <c r="O2812" s="309"/>
    </row>
    <row r="2813" spans="1:15" ht="12.75">
      <c r="A2813" s="361"/>
      <c r="B2813" s="309"/>
      <c r="C2813" s="309"/>
      <c r="D2813" s="309"/>
      <c r="E2813" s="309"/>
      <c r="F2813" s="309"/>
      <c r="G2813" s="309"/>
      <c r="H2813" s="309"/>
      <c r="I2813" s="309"/>
      <c r="J2813" s="309"/>
      <c r="K2813" s="309"/>
      <c r="L2813" s="309"/>
      <c r="M2813" s="309"/>
      <c r="N2813" s="309"/>
      <c r="O2813" s="309"/>
    </row>
    <row r="2814" spans="1:15" ht="12.75">
      <c r="A2814" s="361"/>
      <c r="B2814" s="309"/>
      <c r="C2814" s="309"/>
      <c r="D2814" s="309"/>
      <c r="E2814" s="309"/>
      <c r="F2814" s="309"/>
      <c r="G2814" s="309"/>
      <c r="H2814" s="309"/>
      <c r="I2814" s="309"/>
      <c r="J2814" s="309"/>
      <c r="K2814" s="309"/>
      <c r="L2814" s="309"/>
      <c r="M2814" s="309"/>
      <c r="N2814" s="309"/>
      <c r="O2814" s="309"/>
    </row>
    <row r="2815" spans="1:15" ht="12.75">
      <c r="A2815" s="361"/>
      <c r="B2815" s="309"/>
      <c r="C2815" s="309"/>
      <c r="D2815" s="309"/>
      <c r="E2815" s="309"/>
      <c r="F2815" s="309"/>
      <c r="G2815" s="309"/>
      <c r="H2815" s="309"/>
      <c r="I2815" s="309"/>
      <c r="J2815" s="309"/>
      <c r="K2815" s="309"/>
      <c r="L2815" s="309"/>
      <c r="M2815" s="309"/>
      <c r="N2815" s="309"/>
      <c r="O2815" s="309"/>
    </row>
    <row r="2816" spans="1:15" ht="12.75">
      <c r="A2816" s="361"/>
      <c r="B2816" s="309"/>
      <c r="C2816" s="309"/>
      <c r="D2816" s="309"/>
      <c r="E2816" s="309"/>
      <c r="F2816" s="309"/>
      <c r="G2816" s="309"/>
      <c r="H2816" s="309"/>
      <c r="I2816" s="309"/>
      <c r="J2816" s="309"/>
      <c r="K2816" s="309"/>
      <c r="L2816" s="309"/>
      <c r="M2816" s="309"/>
      <c r="N2816" s="309"/>
      <c r="O2816" s="309"/>
    </row>
    <row r="2817" spans="1:15" ht="12.75">
      <c r="A2817" s="361"/>
      <c r="B2817" s="309"/>
      <c r="C2817" s="309"/>
      <c r="D2817" s="309"/>
      <c r="E2817" s="309"/>
      <c r="F2817" s="309"/>
      <c r="G2817" s="309"/>
      <c r="H2817" s="309"/>
      <c r="I2817" s="309"/>
      <c r="J2817" s="309"/>
      <c r="K2817" s="309"/>
      <c r="L2817" s="309"/>
      <c r="M2817" s="309"/>
      <c r="N2817" s="309"/>
      <c r="O2817" s="309"/>
    </row>
    <row r="2818" spans="1:15" ht="12.75">
      <c r="A2818" s="361"/>
      <c r="B2818" s="309"/>
      <c r="C2818" s="309"/>
      <c r="D2818" s="309"/>
      <c r="E2818" s="309"/>
      <c r="F2818" s="309"/>
      <c r="G2818" s="309"/>
      <c r="H2818" s="309"/>
      <c r="I2818" s="309"/>
      <c r="J2818" s="309"/>
      <c r="K2818" s="309"/>
      <c r="L2818" s="309"/>
      <c r="M2818" s="309"/>
      <c r="N2818" s="309"/>
      <c r="O2818" s="309"/>
    </row>
    <row r="2819" spans="1:15" ht="12.75">
      <c r="A2819" s="361"/>
      <c r="B2819" s="309"/>
      <c r="C2819" s="309"/>
      <c r="D2819" s="309"/>
      <c r="E2819" s="309"/>
      <c r="F2819" s="309"/>
      <c r="G2819" s="309"/>
      <c r="H2819" s="309"/>
      <c r="I2819" s="309"/>
      <c r="J2819" s="309"/>
      <c r="K2819" s="309"/>
      <c r="L2819" s="309"/>
      <c r="M2819" s="309"/>
      <c r="N2819" s="309"/>
      <c r="O2819" s="309"/>
    </row>
    <row r="2820" spans="1:15" ht="12.75">
      <c r="A2820" s="361"/>
      <c r="B2820" s="309"/>
      <c r="C2820" s="309"/>
      <c r="D2820" s="309"/>
      <c r="E2820" s="309"/>
      <c r="F2820" s="309"/>
      <c r="G2820" s="309"/>
      <c r="H2820" s="309"/>
      <c r="I2820" s="309"/>
      <c r="J2820" s="309"/>
      <c r="K2820" s="309"/>
      <c r="L2820" s="309"/>
      <c r="M2820" s="309"/>
      <c r="N2820" s="309"/>
      <c r="O2820" s="309"/>
    </row>
    <row r="2821" spans="1:15" ht="12.75">
      <c r="A2821" s="361"/>
      <c r="B2821" s="309"/>
      <c r="C2821" s="309"/>
      <c r="D2821" s="309"/>
      <c r="E2821" s="309"/>
      <c r="F2821" s="309"/>
      <c r="G2821" s="309"/>
      <c r="H2821" s="309"/>
      <c r="I2821" s="309"/>
      <c r="J2821" s="309"/>
      <c r="K2821" s="309"/>
      <c r="L2821" s="309"/>
      <c r="M2821" s="309"/>
      <c r="N2821" s="309"/>
      <c r="O2821" s="309"/>
    </row>
    <row r="2822" spans="1:15" ht="12.75">
      <c r="A2822" s="361"/>
      <c r="B2822" s="309"/>
      <c r="C2822" s="309"/>
      <c r="D2822" s="309"/>
      <c r="E2822" s="309"/>
      <c r="F2822" s="309"/>
      <c r="G2822" s="309"/>
      <c r="H2822" s="309"/>
      <c r="I2822" s="309"/>
      <c r="J2822" s="309"/>
      <c r="K2822" s="309"/>
      <c r="L2822" s="309"/>
      <c r="M2822" s="309"/>
      <c r="N2822" s="309"/>
      <c r="O2822" s="309"/>
    </row>
    <row r="2823" spans="1:15" ht="12.75">
      <c r="A2823" s="361"/>
      <c r="B2823" s="309"/>
      <c r="C2823" s="309"/>
      <c r="D2823" s="309"/>
      <c r="E2823" s="309"/>
      <c r="F2823" s="309"/>
      <c r="G2823" s="309"/>
      <c r="H2823" s="309"/>
      <c r="I2823" s="309"/>
      <c r="J2823" s="309"/>
      <c r="K2823" s="309"/>
      <c r="L2823" s="309"/>
      <c r="M2823" s="309"/>
      <c r="N2823" s="309"/>
      <c r="O2823" s="309"/>
    </row>
    <row r="2824" spans="1:15" ht="12.75">
      <c r="A2824" s="361"/>
      <c r="B2824" s="309"/>
      <c r="C2824" s="309"/>
      <c r="D2824" s="309"/>
      <c r="E2824" s="309"/>
      <c r="F2824" s="309"/>
      <c r="G2824" s="309"/>
      <c r="H2824" s="309"/>
      <c r="I2824" s="309"/>
      <c r="J2824" s="309"/>
      <c r="K2824" s="309"/>
      <c r="L2824" s="309"/>
      <c r="M2824" s="309"/>
      <c r="N2824" s="309"/>
      <c r="O2824" s="309"/>
    </row>
    <row r="2825" spans="1:15" ht="12.75">
      <c r="A2825" s="361"/>
      <c r="B2825" s="309"/>
      <c r="C2825" s="309"/>
      <c r="D2825" s="309"/>
      <c r="E2825" s="309"/>
      <c r="F2825" s="309"/>
      <c r="G2825" s="309"/>
      <c r="H2825" s="309"/>
      <c r="I2825" s="309"/>
      <c r="J2825" s="309"/>
      <c r="K2825" s="309"/>
      <c r="L2825" s="309"/>
      <c r="M2825" s="309"/>
      <c r="N2825" s="309"/>
      <c r="O2825" s="309"/>
    </row>
    <row r="2826" spans="1:15" ht="12.75">
      <c r="A2826" s="361"/>
      <c r="B2826" s="309"/>
      <c r="C2826" s="309"/>
      <c r="D2826" s="309"/>
      <c r="E2826" s="309"/>
      <c r="F2826" s="309"/>
      <c r="G2826" s="309"/>
      <c r="H2826" s="309"/>
      <c r="I2826" s="309"/>
      <c r="J2826" s="309"/>
      <c r="K2826" s="309"/>
      <c r="L2826" s="309"/>
      <c r="M2826" s="309"/>
      <c r="N2826" s="309"/>
      <c r="O2826" s="309"/>
    </row>
    <row r="2827" spans="1:15" ht="12.75">
      <c r="A2827" s="361"/>
      <c r="B2827" s="309"/>
      <c r="C2827" s="309"/>
      <c r="D2827" s="309"/>
      <c r="E2827" s="309"/>
      <c r="F2827" s="309"/>
      <c r="G2827" s="309"/>
      <c r="H2827" s="309"/>
      <c r="I2827" s="309"/>
      <c r="J2827" s="309"/>
      <c r="K2827" s="309"/>
      <c r="L2827" s="309"/>
      <c r="M2827" s="309"/>
      <c r="N2827" s="309"/>
      <c r="O2827" s="309"/>
    </row>
    <row r="2828" spans="1:15" ht="12.75">
      <c r="A2828" s="361"/>
      <c r="B2828" s="309"/>
      <c r="C2828" s="309"/>
      <c r="D2828" s="309"/>
      <c r="E2828" s="309"/>
      <c r="F2828" s="309"/>
      <c r="G2828" s="309"/>
      <c r="H2828" s="309"/>
      <c r="I2828" s="309"/>
      <c r="J2828" s="309"/>
      <c r="K2828" s="309"/>
      <c r="L2828" s="309"/>
      <c r="M2828" s="309"/>
      <c r="N2828" s="309"/>
      <c r="O2828" s="309"/>
    </row>
    <row r="2829" spans="1:15" ht="12.75">
      <c r="A2829" s="361"/>
      <c r="B2829" s="309"/>
      <c r="C2829" s="309"/>
      <c r="D2829" s="309"/>
      <c r="E2829" s="309"/>
      <c r="F2829" s="309"/>
      <c r="G2829" s="309"/>
      <c r="H2829" s="309"/>
      <c r="I2829" s="309"/>
      <c r="J2829" s="309"/>
      <c r="K2829" s="309"/>
      <c r="L2829" s="309"/>
      <c r="M2829" s="309"/>
      <c r="N2829" s="309"/>
      <c r="O2829" s="309"/>
    </row>
    <row r="2830" spans="1:15" ht="12.75">
      <c r="A2830" s="361"/>
      <c r="B2830" s="309"/>
      <c r="C2830" s="309"/>
      <c r="D2830" s="309"/>
      <c r="E2830" s="309"/>
      <c r="F2830" s="309"/>
      <c r="G2830" s="309"/>
      <c r="H2830" s="309"/>
      <c r="I2830" s="309"/>
      <c r="J2830" s="309"/>
      <c r="K2830" s="309"/>
      <c r="L2830" s="309"/>
      <c r="M2830" s="309"/>
      <c r="N2830" s="309"/>
      <c r="O2830" s="309"/>
    </row>
    <row r="2831" spans="1:15" ht="12.75">
      <c r="A2831" s="361"/>
      <c r="B2831" s="309"/>
      <c r="C2831" s="309"/>
      <c r="D2831" s="309"/>
      <c r="E2831" s="309"/>
      <c r="F2831" s="309"/>
      <c r="G2831" s="309"/>
      <c r="H2831" s="309"/>
      <c r="I2831" s="309"/>
      <c r="J2831" s="309"/>
      <c r="K2831" s="309"/>
      <c r="L2831" s="309"/>
      <c r="M2831" s="309"/>
      <c r="N2831" s="309"/>
      <c r="O2831" s="309"/>
    </row>
    <row r="2832" spans="1:15" ht="12.75">
      <c r="A2832" s="361"/>
      <c r="B2832" s="309"/>
      <c r="C2832" s="309"/>
      <c r="D2832" s="309"/>
      <c r="E2832" s="309"/>
      <c r="F2832" s="309"/>
      <c r="G2832" s="309"/>
      <c r="H2832" s="309"/>
      <c r="I2832" s="309"/>
      <c r="J2832" s="309"/>
      <c r="K2832" s="309"/>
      <c r="L2832" s="309"/>
      <c r="M2832" s="309"/>
      <c r="N2832" s="309"/>
      <c r="O2832" s="309"/>
    </row>
    <row r="2833" spans="1:15" ht="12.75">
      <c r="A2833" s="361"/>
      <c r="B2833" s="309"/>
      <c r="C2833" s="309"/>
      <c r="D2833" s="309"/>
      <c r="E2833" s="309"/>
      <c r="F2833" s="309"/>
      <c r="G2833" s="309"/>
      <c r="H2833" s="309"/>
      <c r="I2833" s="309"/>
      <c r="J2833" s="309"/>
      <c r="K2833" s="309"/>
      <c r="L2833" s="309"/>
      <c r="M2833" s="309"/>
      <c r="N2833" s="309"/>
      <c r="O2833" s="309"/>
    </row>
    <row r="2834" spans="1:15" ht="12.75">
      <c r="A2834" s="361"/>
      <c r="B2834" s="309"/>
      <c r="C2834" s="309"/>
      <c r="D2834" s="309"/>
      <c r="E2834" s="309"/>
      <c r="F2834" s="309"/>
      <c r="G2834" s="309"/>
      <c r="H2834" s="309"/>
      <c r="I2834" s="309"/>
      <c r="J2834" s="309"/>
      <c r="K2834" s="309"/>
      <c r="L2834" s="309"/>
      <c r="M2834" s="309"/>
      <c r="N2834" s="309"/>
      <c r="O2834" s="309"/>
    </row>
    <row r="2835" spans="1:15" ht="12.75">
      <c r="A2835" s="361"/>
      <c r="B2835" s="309"/>
      <c r="C2835" s="309"/>
      <c r="D2835" s="309"/>
      <c r="E2835" s="309"/>
      <c r="F2835" s="309"/>
      <c r="G2835" s="309"/>
      <c r="H2835" s="309"/>
      <c r="I2835" s="309"/>
      <c r="J2835" s="309"/>
      <c r="K2835" s="309"/>
      <c r="L2835" s="309"/>
      <c r="M2835" s="309"/>
      <c r="N2835" s="309"/>
      <c r="O2835" s="309"/>
    </row>
    <row r="2836" spans="1:15" ht="12.75">
      <c r="A2836" s="361"/>
      <c r="B2836" s="309"/>
      <c r="C2836" s="309"/>
      <c r="D2836" s="309"/>
      <c r="E2836" s="309"/>
      <c r="F2836" s="309"/>
      <c r="G2836" s="309"/>
      <c r="H2836" s="309"/>
      <c r="I2836" s="309"/>
      <c r="J2836" s="309"/>
      <c r="K2836" s="309"/>
      <c r="L2836" s="309"/>
      <c r="M2836" s="309"/>
      <c r="N2836" s="309"/>
      <c r="O2836" s="309"/>
    </row>
    <row r="2837" spans="1:15" ht="12.75">
      <c r="A2837" s="361"/>
      <c r="B2837" s="309"/>
      <c r="C2837" s="309"/>
      <c r="D2837" s="309"/>
      <c r="E2837" s="309"/>
      <c r="F2837" s="309"/>
      <c r="G2837" s="309"/>
      <c r="H2837" s="309"/>
      <c r="I2837" s="309"/>
      <c r="J2837" s="309"/>
      <c r="K2837" s="309"/>
      <c r="L2837" s="309"/>
      <c r="M2837" s="309"/>
      <c r="N2837" s="309"/>
      <c r="O2837" s="309"/>
    </row>
    <row r="2838" spans="1:15" ht="12.75">
      <c r="A2838" s="361"/>
      <c r="B2838" s="309"/>
      <c r="C2838" s="309"/>
      <c r="D2838" s="309"/>
      <c r="E2838" s="309"/>
      <c r="F2838" s="309"/>
      <c r="G2838" s="309"/>
      <c r="H2838" s="309"/>
      <c r="I2838" s="309"/>
      <c r="J2838" s="309"/>
      <c r="K2838" s="309"/>
      <c r="L2838" s="309"/>
      <c r="M2838" s="309"/>
      <c r="N2838" s="309"/>
      <c r="O2838" s="309"/>
    </row>
    <row r="2839" spans="1:15" ht="12.75">
      <c r="A2839" s="361"/>
      <c r="B2839" s="309"/>
      <c r="C2839" s="309"/>
      <c r="D2839" s="309"/>
      <c r="E2839" s="309"/>
      <c r="F2839" s="309"/>
      <c r="G2839" s="309"/>
      <c r="H2839" s="309"/>
      <c r="I2839" s="309"/>
      <c r="J2839" s="309"/>
      <c r="K2839" s="309"/>
      <c r="L2839" s="309"/>
      <c r="M2839" s="309"/>
      <c r="N2839" s="309"/>
      <c r="O2839" s="309"/>
    </row>
    <row r="2840" spans="1:15" ht="12.75">
      <c r="A2840" s="361"/>
      <c r="B2840" s="309"/>
      <c r="C2840" s="309"/>
      <c r="D2840" s="309"/>
      <c r="E2840" s="309"/>
      <c r="F2840" s="309"/>
      <c r="G2840" s="309"/>
      <c r="H2840" s="309"/>
      <c r="I2840" s="309"/>
      <c r="J2840" s="309"/>
      <c r="K2840" s="309"/>
      <c r="L2840" s="309"/>
      <c r="M2840" s="309"/>
      <c r="N2840" s="309"/>
      <c r="O2840" s="309"/>
    </row>
    <row r="2841" spans="1:15" ht="12.75">
      <c r="A2841" s="361"/>
      <c r="B2841" s="309"/>
      <c r="C2841" s="309"/>
      <c r="D2841" s="309"/>
      <c r="E2841" s="309"/>
      <c r="F2841" s="309"/>
      <c r="G2841" s="309"/>
      <c r="H2841" s="309"/>
      <c r="I2841" s="309"/>
      <c r="J2841" s="309"/>
      <c r="K2841" s="309"/>
      <c r="L2841" s="309"/>
      <c r="M2841" s="309"/>
      <c r="N2841" s="309"/>
      <c r="O2841" s="309"/>
    </row>
    <row r="2842" spans="1:15" ht="12.75">
      <c r="A2842" s="361"/>
      <c r="B2842" s="309"/>
      <c r="C2842" s="309"/>
      <c r="D2842" s="309"/>
      <c r="E2842" s="309"/>
      <c r="F2842" s="309"/>
      <c r="G2842" s="309"/>
      <c r="H2842" s="309"/>
      <c r="I2842" s="309"/>
      <c r="J2842" s="309"/>
      <c r="K2842" s="309"/>
      <c r="L2842" s="309"/>
      <c r="M2842" s="309"/>
      <c r="N2842" s="309"/>
      <c r="O2842" s="309"/>
    </row>
    <row r="2843" spans="1:15" ht="12.75">
      <c r="A2843" s="361"/>
      <c r="B2843" s="309"/>
      <c r="C2843" s="309"/>
      <c r="D2843" s="309"/>
      <c r="E2843" s="309"/>
      <c r="F2843" s="309"/>
      <c r="G2843" s="309"/>
      <c r="H2843" s="309"/>
      <c r="I2843" s="309"/>
      <c r="J2843" s="309"/>
      <c r="K2843" s="309"/>
      <c r="L2843" s="309"/>
      <c r="M2843" s="309"/>
      <c r="N2843" s="309"/>
      <c r="O2843" s="309"/>
    </row>
    <row r="2844" spans="1:15" ht="12.75">
      <c r="A2844" s="361"/>
      <c r="B2844" s="309"/>
      <c r="C2844" s="309"/>
      <c r="D2844" s="309"/>
      <c r="E2844" s="309"/>
      <c r="F2844" s="309"/>
      <c r="G2844" s="309"/>
      <c r="H2844" s="309"/>
      <c r="I2844" s="309"/>
      <c r="J2844" s="309"/>
      <c r="K2844" s="309"/>
      <c r="L2844" s="309"/>
      <c r="M2844" s="309"/>
      <c r="N2844" s="309"/>
      <c r="O2844" s="309"/>
    </row>
    <row r="2845" spans="1:15" ht="12.75">
      <c r="A2845" s="361"/>
      <c r="B2845" s="309"/>
      <c r="C2845" s="309"/>
      <c r="D2845" s="309"/>
      <c r="E2845" s="309"/>
      <c r="F2845" s="309"/>
      <c r="G2845" s="309"/>
      <c r="H2845" s="309"/>
      <c r="I2845" s="309"/>
      <c r="J2845" s="309"/>
      <c r="K2845" s="309"/>
      <c r="L2845" s="309"/>
      <c r="M2845" s="309"/>
      <c r="N2845" s="309"/>
      <c r="O2845" s="309"/>
    </row>
    <row r="2846" spans="1:15" ht="12.75">
      <c r="A2846" s="361"/>
      <c r="B2846" s="309"/>
      <c r="C2846" s="309"/>
      <c r="D2846" s="309"/>
      <c r="E2846" s="309"/>
      <c r="F2846" s="309"/>
      <c r="G2846" s="309"/>
      <c r="H2846" s="309"/>
      <c r="I2846" s="309"/>
      <c r="J2846" s="309"/>
      <c r="K2846" s="309"/>
      <c r="L2846" s="309"/>
      <c r="M2846" s="309"/>
      <c r="N2846" s="309"/>
      <c r="O2846" s="309"/>
    </row>
    <row r="2847" spans="1:15" ht="12.75">
      <c r="A2847" s="361"/>
      <c r="B2847" s="309"/>
      <c r="C2847" s="309"/>
      <c r="D2847" s="309"/>
      <c r="E2847" s="309"/>
      <c r="F2847" s="309"/>
      <c r="G2847" s="309"/>
      <c r="H2847" s="309"/>
      <c r="I2847" s="309"/>
      <c r="J2847" s="309"/>
      <c r="K2847" s="309"/>
      <c r="L2847" s="309"/>
      <c r="M2847" s="309"/>
      <c r="N2847" s="309"/>
      <c r="O2847" s="309"/>
    </row>
    <row r="2848" spans="1:15" ht="12.75">
      <c r="A2848" s="361"/>
      <c r="B2848" s="309"/>
      <c r="C2848" s="309"/>
      <c r="D2848" s="309"/>
      <c r="E2848" s="309"/>
      <c r="F2848" s="309"/>
      <c r="G2848" s="309"/>
      <c r="H2848" s="309"/>
      <c r="I2848" s="309"/>
      <c r="J2848" s="309"/>
      <c r="K2848" s="309"/>
      <c r="L2848" s="309"/>
      <c r="M2848" s="309"/>
      <c r="N2848" s="309"/>
      <c r="O2848" s="309"/>
    </row>
    <row r="2849" spans="1:15" ht="12.75">
      <c r="A2849" s="361"/>
      <c r="B2849" s="309"/>
      <c r="C2849" s="309"/>
      <c r="D2849" s="309"/>
      <c r="E2849" s="309"/>
      <c r="F2849" s="309"/>
      <c r="G2849" s="309"/>
      <c r="H2849" s="309"/>
      <c r="I2849" s="309"/>
      <c r="J2849" s="309"/>
      <c r="K2849" s="309"/>
      <c r="L2849" s="309"/>
      <c r="M2849" s="309"/>
      <c r="N2849" s="309"/>
      <c r="O2849" s="309"/>
    </row>
    <row r="2850" spans="1:15" ht="12.75">
      <c r="A2850" s="361"/>
      <c r="B2850" s="309"/>
      <c r="C2850" s="309"/>
      <c r="D2850" s="309"/>
      <c r="E2850" s="309"/>
      <c r="F2850" s="309"/>
      <c r="G2850" s="309"/>
      <c r="H2850" s="309"/>
      <c r="I2850" s="309"/>
      <c r="J2850" s="309"/>
      <c r="K2850" s="309"/>
      <c r="L2850" s="309"/>
      <c r="M2850" s="309"/>
      <c r="N2850" s="309"/>
      <c r="O2850" s="309"/>
    </row>
    <row r="2851" spans="1:15" ht="12.75">
      <c r="A2851" s="361"/>
      <c r="B2851" s="309"/>
      <c r="C2851" s="309"/>
      <c r="D2851" s="309"/>
      <c r="E2851" s="309"/>
      <c r="F2851" s="309"/>
      <c r="G2851" s="309"/>
      <c r="H2851" s="309"/>
      <c r="I2851" s="309"/>
      <c r="J2851" s="309"/>
      <c r="K2851" s="309"/>
      <c r="L2851" s="309"/>
      <c r="M2851" s="309"/>
      <c r="N2851" s="309"/>
      <c r="O2851" s="309"/>
    </row>
    <row r="2852" spans="1:15" ht="12.75">
      <c r="A2852" s="361"/>
      <c r="B2852" s="309"/>
      <c r="C2852" s="309"/>
      <c r="D2852" s="309"/>
      <c r="E2852" s="309"/>
      <c r="F2852" s="309"/>
      <c r="G2852" s="309"/>
      <c r="H2852" s="309"/>
      <c r="I2852" s="309"/>
      <c r="J2852" s="309"/>
      <c r="K2852" s="309"/>
      <c r="L2852" s="309"/>
      <c r="M2852" s="309"/>
      <c r="N2852" s="309"/>
      <c r="O2852" s="309"/>
    </row>
    <row r="2853" spans="1:15" ht="12.75">
      <c r="A2853" s="361"/>
      <c r="B2853" s="309"/>
      <c r="C2853" s="309"/>
      <c r="D2853" s="309"/>
      <c r="E2853" s="309"/>
      <c r="F2853" s="309"/>
      <c r="G2853" s="309"/>
      <c r="H2853" s="309"/>
      <c r="I2853" s="309"/>
      <c r="J2853" s="309"/>
      <c r="K2853" s="309"/>
      <c r="L2853" s="309"/>
      <c r="M2853" s="309"/>
      <c r="N2853" s="309"/>
      <c r="O2853" s="309"/>
    </row>
    <row r="2854" spans="1:15" ht="12.75">
      <c r="A2854" s="361"/>
      <c r="B2854" s="309"/>
      <c r="C2854" s="309"/>
      <c r="D2854" s="309"/>
      <c r="E2854" s="309"/>
      <c r="F2854" s="309"/>
      <c r="G2854" s="309"/>
      <c r="H2854" s="309"/>
      <c r="I2854" s="309"/>
      <c r="J2854" s="309"/>
      <c r="K2854" s="309"/>
      <c r="L2854" s="309"/>
      <c r="M2854" s="309"/>
      <c r="N2854" s="309"/>
      <c r="O2854" s="309"/>
    </row>
    <row r="2855" spans="1:15" ht="12.75">
      <c r="A2855" s="361"/>
      <c r="B2855" s="309"/>
      <c r="C2855" s="309"/>
      <c r="D2855" s="309"/>
      <c r="E2855" s="309"/>
      <c r="F2855" s="309"/>
      <c r="G2855" s="309"/>
      <c r="H2855" s="309"/>
      <c r="I2855" s="309"/>
      <c r="J2855" s="309"/>
      <c r="K2855" s="309"/>
      <c r="L2855" s="309"/>
      <c r="M2855" s="309"/>
      <c r="N2855" s="309"/>
      <c r="O2855" s="309"/>
    </row>
    <row r="2856" spans="1:15" ht="12.75">
      <c r="A2856" s="361"/>
      <c r="B2856" s="309"/>
      <c r="C2856" s="309"/>
      <c r="D2856" s="309"/>
      <c r="E2856" s="309"/>
      <c r="F2856" s="309"/>
      <c r="G2856" s="309"/>
      <c r="H2856" s="309"/>
      <c r="I2856" s="309"/>
      <c r="J2856" s="309"/>
      <c r="K2856" s="309"/>
      <c r="L2856" s="309"/>
      <c r="M2856" s="309"/>
      <c r="N2856" s="309"/>
      <c r="O2856" s="309"/>
    </row>
    <row r="2857" spans="1:15" ht="12.75">
      <c r="A2857" s="361"/>
      <c r="B2857" s="309"/>
      <c r="C2857" s="309"/>
      <c r="D2857" s="309"/>
      <c r="E2857" s="309"/>
      <c r="F2857" s="309"/>
      <c r="G2857" s="309"/>
      <c r="H2857" s="309"/>
      <c r="I2857" s="309"/>
      <c r="J2857" s="309"/>
      <c r="K2857" s="309"/>
      <c r="L2857" s="309"/>
      <c r="M2857" s="309"/>
      <c r="N2857" s="309"/>
      <c r="O2857" s="309"/>
    </row>
    <row r="2858" spans="1:15" ht="12.75">
      <c r="A2858" s="361"/>
      <c r="B2858" s="309"/>
      <c r="C2858" s="309"/>
      <c r="D2858" s="309"/>
      <c r="E2858" s="309"/>
      <c r="F2858" s="309"/>
      <c r="G2858" s="309"/>
      <c r="H2858" s="309"/>
      <c r="I2858" s="309"/>
      <c r="J2858" s="309"/>
      <c r="K2858" s="309"/>
      <c r="L2858" s="309"/>
      <c r="M2858" s="309"/>
      <c r="N2858" s="309"/>
      <c r="O2858" s="309"/>
    </row>
    <row r="2859" spans="1:15" ht="12.75">
      <c r="A2859" s="361"/>
      <c r="B2859" s="309"/>
      <c r="C2859" s="309"/>
      <c r="D2859" s="309"/>
      <c r="E2859" s="309"/>
      <c r="F2859" s="309"/>
      <c r="G2859" s="309"/>
      <c r="H2859" s="309"/>
      <c r="I2859" s="309"/>
      <c r="J2859" s="309"/>
      <c r="K2859" s="309"/>
      <c r="L2859" s="309"/>
      <c r="M2859" s="309"/>
      <c r="N2859" s="309"/>
      <c r="O2859" s="309"/>
    </row>
    <row r="2860" spans="1:15" ht="12.75">
      <c r="A2860" s="361"/>
      <c r="B2860" s="309"/>
      <c r="C2860" s="309"/>
      <c r="D2860" s="309"/>
      <c r="E2860" s="309"/>
      <c r="F2860" s="309"/>
      <c r="G2860" s="309"/>
      <c r="H2860" s="309"/>
      <c r="I2860" s="309"/>
      <c r="J2860" s="309"/>
      <c r="K2860" s="309"/>
      <c r="L2860" s="309"/>
      <c r="M2860" s="309"/>
      <c r="N2860" s="309"/>
      <c r="O2860" s="309"/>
    </row>
    <row r="2861" spans="1:15" ht="12.75">
      <c r="A2861" s="361"/>
      <c r="B2861" s="309"/>
      <c r="C2861" s="309"/>
      <c r="D2861" s="309"/>
      <c r="E2861" s="309"/>
      <c r="F2861" s="309"/>
      <c r="G2861" s="309"/>
      <c r="H2861" s="309"/>
      <c r="I2861" s="309"/>
      <c r="J2861" s="309"/>
      <c r="K2861" s="309"/>
      <c r="L2861" s="309"/>
      <c r="M2861" s="309"/>
      <c r="N2861" s="309"/>
      <c r="O2861" s="309"/>
    </row>
    <row r="2862" spans="1:15" ht="12.75">
      <c r="A2862" s="361"/>
      <c r="B2862" s="309"/>
      <c r="C2862" s="309"/>
      <c r="D2862" s="309"/>
      <c r="E2862" s="309"/>
      <c r="F2862" s="309"/>
      <c r="G2862" s="309"/>
      <c r="H2862" s="309"/>
      <c r="I2862" s="309"/>
      <c r="J2862" s="309"/>
      <c r="K2862" s="309"/>
      <c r="L2862" s="309"/>
      <c r="M2862" s="309"/>
      <c r="N2862" s="309"/>
      <c r="O2862" s="309"/>
    </row>
    <row r="2863" spans="1:15" ht="12.75">
      <c r="A2863" s="361"/>
      <c r="B2863" s="309"/>
      <c r="C2863" s="309"/>
      <c r="D2863" s="309"/>
      <c r="E2863" s="309"/>
      <c r="F2863" s="309"/>
      <c r="G2863" s="309"/>
      <c r="H2863" s="309"/>
      <c r="I2863" s="309"/>
      <c r="J2863" s="309"/>
      <c r="K2863" s="309"/>
      <c r="L2863" s="309"/>
      <c r="M2863" s="309"/>
      <c r="N2863" s="309"/>
      <c r="O2863" s="309"/>
    </row>
    <row r="2864" spans="1:15" ht="12.75">
      <c r="A2864" s="361"/>
      <c r="B2864" s="309"/>
      <c r="C2864" s="309"/>
      <c r="D2864" s="309"/>
      <c r="E2864" s="309"/>
      <c r="F2864" s="309"/>
      <c r="G2864" s="309"/>
      <c r="H2864" s="309"/>
      <c r="I2864" s="309"/>
      <c r="J2864" s="309"/>
      <c r="K2864" s="309"/>
      <c r="L2864" s="309"/>
      <c r="M2864" s="309"/>
      <c r="N2864" s="309"/>
      <c r="O2864" s="309"/>
    </row>
    <row r="2865" spans="1:15" ht="12.75">
      <c r="A2865" s="361"/>
      <c r="B2865" s="309"/>
      <c r="C2865" s="309"/>
      <c r="D2865" s="309"/>
      <c r="E2865" s="309"/>
      <c r="F2865" s="309"/>
      <c r="G2865" s="309"/>
      <c r="H2865" s="309"/>
      <c r="I2865" s="309"/>
      <c r="J2865" s="309"/>
      <c r="K2865" s="309"/>
      <c r="L2865" s="309"/>
      <c r="M2865" s="309"/>
      <c r="N2865" s="309"/>
      <c r="O2865" s="309"/>
    </row>
    <row r="2866" spans="1:15" ht="12.75">
      <c r="A2866" s="361"/>
      <c r="B2866" s="309"/>
      <c r="C2866" s="309"/>
      <c r="D2866" s="309"/>
      <c r="E2866" s="309"/>
      <c r="F2866" s="309"/>
      <c r="G2866" s="309"/>
      <c r="H2866" s="309"/>
      <c r="I2866" s="309"/>
      <c r="J2866" s="309"/>
      <c r="K2866" s="309"/>
      <c r="L2866" s="309"/>
      <c r="M2866" s="309"/>
      <c r="N2866" s="309"/>
      <c r="O2866" s="309"/>
    </row>
    <row r="2867" spans="1:15" ht="12.75">
      <c r="A2867" s="361"/>
      <c r="B2867" s="309"/>
      <c r="C2867" s="309"/>
      <c r="D2867" s="309"/>
      <c r="E2867" s="309"/>
      <c r="F2867" s="309"/>
      <c r="G2867" s="309"/>
      <c r="H2867" s="309"/>
      <c r="I2867" s="309"/>
      <c r="J2867" s="309"/>
      <c r="K2867" s="309"/>
      <c r="L2867" s="309"/>
      <c r="M2867" s="309"/>
      <c r="N2867" s="309"/>
      <c r="O2867" s="309"/>
    </row>
    <row r="2868" spans="1:15" ht="12.75">
      <c r="A2868" s="361"/>
      <c r="B2868" s="309"/>
      <c r="C2868" s="309"/>
      <c r="D2868" s="309"/>
      <c r="E2868" s="309"/>
      <c r="F2868" s="309"/>
      <c r="G2868" s="309"/>
      <c r="H2868" s="309"/>
      <c r="I2868" s="309"/>
      <c r="J2868" s="309"/>
      <c r="K2868" s="309"/>
      <c r="L2868" s="309"/>
      <c r="M2868" s="309"/>
      <c r="N2868" s="309"/>
      <c r="O2868" s="309"/>
    </row>
    <row r="2869" spans="1:15" ht="12.75">
      <c r="A2869" s="361"/>
      <c r="B2869" s="309"/>
      <c r="C2869" s="309"/>
      <c r="D2869" s="309"/>
      <c r="E2869" s="309"/>
      <c r="F2869" s="309"/>
      <c r="G2869" s="309"/>
      <c r="H2869" s="309"/>
      <c r="I2869" s="309"/>
      <c r="J2869" s="309"/>
      <c r="K2869" s="309"/>
      <c r="L2869" s="309"/>
      <c r="M2869" s="309"/>
      <c r="N2869" s="309"/>
      <c r="O2869" s="309"/>
    </row>
    <row r="2870" spans="1:15" ht="12.75">
      <c r="A2870" s="361"/>
      <c r="B2870" s="309"/>
      <c r="C2870" s="309"/>
      <c r="D2870" s="309"/>
      <c r="E2870" s="309"/>
      <c r="F2870" s="309"/>
      <c r="G2870" s="309"/>
      <c r="H2870" s="309"/>
      <c r="I2870" s="309"/>
      <c r="J2870" s="309"/>
      <c r="K2870" s="309"/>
      <c r="L2870" s="309"/>
      <c r="M2870" s="309"/>
      <c r="N2870" s="309"/>
      <c r="O2870" s="309"/>
    </row>
    <row r="2871" spans="1:15" ht="12.75">
      <c r="A2871" s="361"/>
      <c r="B2871" s="309"/>
      <c r="C2871" s="309"/>
      <c r="D2871" s="309"/>
      <c r="E2871" s="309"/>
      <c r="F2871" s="309"/>
      <c r="G2871" s="309"/>
      <c r="H2871" s="309"/>
      <c r="I2871" s="309"/>
      <c r="J2871" s="309"/>
      <c r="K2871" s="309"/>
      <c r="L2871" s="309"/>
      <c r="M2871" s="309"/>
      <c r="N2871" s="309"/>
      <c r="O2871" s="309"/>
    </row>
    <row r="2872" spans="1:15" ht="12.75">
      <c r="A2872" s="361"/>
      <c r="B2872" s="309"/>
      <c r="C2872" s="309"/>
      <c r="D2872" s="309"/>
      <c r="E2872" s="309"/>
      <c r="F2872" s="309"/>
      <c r="G2872" s="309"/>
      <c r="H2872" s="309"/>
      <c r="I2872" s="309"/>
      <c r="J2872" s="309"/>
      <c r="K2872" s="309"/>
      <c r="L2872" s="309"/>
      <c r="M2872" s="309"/>
      <c r="N2872" s="309"/>
      <c r="O2872" s="309"/>
    </row>
    <row r="2873" spans="1:15" ht="12.75">
      <c r="A2873" s="361"/>
      <c r="B2873" s="309"/>
      <c r="C2873" s="309"/>
      <c r="D2873" s="309"/>
      <c r="E2873" s="309"/>
      <c r="F2873" s="309"/>
      <c r="G2873" s="309"/>
      <c r="H2873" s="309"/>
      <c r="I2873" s="309"/>
      <c r="J2873" s="309"/>
      <c r="K2873" s="309"/>
      <c r="L2873" s="309"/>
      <c r="M2873" s="309"/>
      <c r="N2873" s="309"/>
      <c r="O2873" s="309"/>
    </row>
    <row r="2874" spans="1:15" ht="12.75">
      <c r="A2874" s="361"/>
      <c r="B2874" s="309"/>
      <c r="C2874" s="309"/>
      <c r="D2874" s="309"/>
      <c r="E2874" s="309"/>
      <c r="F2874" s="309"/>
      <c r="G2874" s="309"/>
      <c r="H2874" s="309"/>
      <c r="I2874" s="309"/>
      <c r="J2874" s="309"/>
      <c r="K2874" s="309"/>
      <c r="L2874" s="309"/>
      <c r="M2874" s="309"/>
      <c r="N2874" s="309"/>
      <c r="O2874" s="309"/>
    </row>
    <row r="2875" spans="1:15" ht="12.75">
      <c r="A2875" s="361"/>
      <c r="B2875" s="309"/>
      <c r="C2875" s="309"/>
      <c r="D2875" s="309"/>
      <c r="E2875" s="309"/>
      <c r="F2875" s="309"/>
      <c r="G2875" s="309"/>
      <c r="H2875" s="309"/>
      <c r="I2875" s="309"/>
      <c r="J2875" s="309"/>
      <c r="K2875" s="309"/>
      <c r="L2875" s="309"/>
      <c r="M2875" s="309"/>
      <c r="N2875" s="309"/>
      <c r="O2875" s="309"/>
    </row>
    <row r="2876" spans="1:15" ht="12.75">
      <c r="A2876" s="361"/>
      <c r="B2876" s="309"/>
      <c r="C2876" s="309"/>
      <c r="D2876" s="309"/>
      <c r="E2876" s="309"/>
      <c r="F2876" s="309"/>
      <c r="G2876" s="309"/>
      <c r="H2876" s="309"/>
      <c r="I2876" s="309"/>
      <c r="J2876" s="309"/>
      <c r="K2876" s="309"/>
      <c r="L2876" s="309"/>
      <c r="M2876" s="309"/>
      <c r="N2876" s="309"/>
      <c r="O2876" s="309"/>
    </row>
    <row r="2877" spans="1:15" ht="12.75">
      <c r="A2877" s="361"/>
      <c r="B2877" s="309"/>
      <c r="C2877" s="309"/>
      <c r="D2877" s="309"/>
      <c r="E2877" s="309"/>
      <c r="F2877" s="309"/>
      <c r="G2877" s="309"/>
      <c r="H2877" s="309"/>
      <c r="I2877" s="309"/>
      <c r="J2877" s="309"/>
      <c r="K2877" s="309"/>
      <c r="L2877" s="309"/>
      <c r="M2877" s="309"/>
      <c r="N2877" s="309"/>
      <c r="O2877" s="309"/>
    </row>
    <row r="2878" spans="1:15" ht="12.75">
      <c r="A2878" s="361"/>
      <c r="B2878" s="309"/>
      <c r="C2878" s="309"/>
      <c r="D2878" s="309"/>
      <c r="E2878" s="309"/>
      <c r="F2878" s="309"/>
      <c r="G2878" s="309"/>
      <c r="H2878" s="309"/>
      <c r="I2878" s="309"/>
      <c r="J2878" s="309"/>
      <c r="K2878" s="309"/>
      <c r="L2878" s="309"/>
      <c r="M2878" s="309"/>
      <c r="N2878" s="309"/>
      <c r="O2878" s="309"/>
    </row>
    <row r="2879" spans="1:15" ht="12.75">
      <c r="A2879" s="361"/>
      <c r="B2879" s="309"/>
      <c r="C2879" s="309"/>
      <c r="D2879" s="309"/>
      <c r="E2879" s="309"/>
      <c r="F2879" s="309"/>
      <c r="G2879" s="309"/>
      <c r="H2879" s="309"/>
      <c r="I2879" s="309"/>
      <c r="J2879" s="309"/>
      <c r="K2879" s="309"/>
      <c r="L2879" s="309"/>
      <c r="M2879" s="309"/>
      <c r="N2879" s="309"/>
      <c r="O2879" s="309"/>
    </row>
    <row r="2880" spans="1:15" ht="12.75">
      <c r="A2880" s="361"/>
      <c r="B2880" s="309"/>
      <c r="C2880" s="309"/>
      <c r="D2880" s="309"/>
      <c r="E2880" s="309"/>
      <c r="F2880" s="309"/>
      <c r="G2880" s="309"/>
      <c r="H2880" s="309"/>
      <c r="I2880" s="309"/>
      <c r="J2880" s="309"/>
      <c r="K2880" s="309"/>
      <c r="L2880" s="309"/>
      <c r="M2880" s="309"/>
      <c r="N2880" s="309"/>
      <c r="O2880" s="309"/>
    </row>
    <row r="2881" spans="1:15" ht="12.75">
      <c r="A2881" s="361"/>
      <c r="B2881" s="309"/>
      <c r="C2881" s="309"/>
      <c r="D2881" s="309"/>
      <c r="E2881" s="309"/>
      <c r="F2881" s="309"/>
      <c r="G2881" s="309"/>
      <c r="H2881" s="309"/>
      <c r="I2881" s="309"/>
      <c r="J2881" s="309"/>
      <c r="K2881" s="309"/>
      <c r="L2881" s="309"/>
      <c r="M2881" s="309"/>
      <c r="N2881" s="309"/>
      <c r="O2881" s="309"/>
    </row>
    <row r="2882" spans="1:15" ht="12.75">
      <c r="A2882" s="361"/>
      <c r="B2882" s="309"/>
      <c r="C2882" s="309"/>
      <c r="D2882" s="309"/>
      <c r="E2882" s="309"/>
      <c r="F2882" s="309"/>
      <c r="G2882" s="309"/>
      <c r="H2882" s="309"/>
      <c r="I2882" s="309"/>
      <c r="J2882" s="309"/>
      <c r="K2882" s="309"/>
      <c r="L2882" s="309"/>
      <c r="M2882" s="309"/>
      <c r="N2882" s="309"/>
      <c r="O2882" s="309"/>
    </row>
    <row r="2883" spans="1:15" ht="12.75">
      <c r="A2883" s="361"/>
      <c r="B2883" s="309"/>
      <c r="C2883" s="309"/>
      <c r="D2883" s="309"/>
      <c r="E2883" s="309"/>
      <c r="F2883" s="309"/>
      <c r="G2883" s="309"/>
      <c r="H2883" s="309"/>
      <c r="I2883" s="309"/>
      <c r="J2883" s="309"/>
      <c r="K2883" s="309"/>
      <c r="L2883" s="309"/>
      <c r="M2883" s="309"/>
      <c r="N2883" s="309"/>
      <c r="O2883" s="309"/>
    </row>
    <row r="2884" spans="1:15" ht="12.75">
      <c r="A2884" s="361"/>
      <c r="B2884" s="309"/>
      <c r="C2884" s="309"/>
      <c r="D2884" s="309"/>
      <c r="E2884" s="309"/>
      <c r="F2884" s="309"/>
      <c r="G2884" s="309"/>
      <c r="H2884" s="309"/>
      <c r="I2884" s="309"/>
      <c r="J2884" s="309"/>
      <c r="K2884" s="309"/>
      <c r="L2884" s="309"/>
      <c r="M2884" s="309"/>
      <c r="N2884" s="309"/>
      <c r="O2884" s="309"/>
    </row>
    <row r="2885" spans="1:15" ht="12.75">
      <c r="A2885" s="361"/>
      <c r="B2885" s="309"/>
      <c r="C2885" s="309"/>
      <c r="D2885" s="309"/>
      <c r="E2885" s="309"/>
      <c r="F2885" s="309"/>
      <c r="G2885" s="309"/>
      <c r="H2885" s="309"/>
      <c r="I2885" s="309"/>
      <c r="J2885" s="309"/>
      <c r="K2885" s="309"/>
      <c r="L2885" s="309"/>
      <c r="M2885" s="309"/>
      <c r="N2885" s="309"/>
      <c r="O2885" s="309"/>
    </row>
    <row r="2886" spans="1:15" ht="12.75">
      <c r="A2886" s="361"/>
      <c r="B2886" s="309"/>
      <c r="C2886" s="309"/>
      <c r="D2886" s="309"/>
      <c r="E2886" s="309"/>
      <c r="F2886" s="309"/>
      <c r="G2886" s="309"/>
      <c r="H2886" s="309"/>
      <c r="I2886" s="309"/>
      <c r="J2886" s="309"/>
      <c r="K2886" s="309"/>
      <c r="L2886" s="309"/>
      <c r="M2886" s="309"/>
      <c r="N2886" s="309"/>
      <c r="O2886" s="309"/>
    </row>
    <row r="2887" spans="1:15" ht="12.75">
      <c r="A2887" s="361"/>
      <c r="B2887" s="309"/>
      <c r="C2887" s="309"/>
      <c r="D2887" s="309"/>
      <c r="E2887" s="309"/>
      <c r="F2887" s="309"/>
      <c r="G2887" s="309"/>
      <c r="H2887" s="309"/>
      <c r="I2887" s="309"/>
      <c r="J2887" s="309"/>
      <c r="K2887" s="309"/>
      <c r="L2887" s="309"/>
      <c r="M2887" s="309"/>
      <c r="N2887" s="309"/>
      <c r="O2887" s="309"/>
    </row>
    <row r="2888" spans="1:15" ht="12.75">
      <c r="A2888" s="361"/>
      <c r="B2888" s="309"/>
      <c r="C2888" s="309"/>
      <c r="D2888" s="309"/>
      <c r="E2888" s="309"/>
      <c r="F2888" s="309"/>
      <c r="G2888" s="309"/>
      <c r="H2888" s="309"/>
      <c r="I2888" s="309"/>
      <c r="J2888" s="309"/>
      <c r="K2888" s="309"/>
      <c r="L2888" s="309"/>
      <c r="M2888" s="309"/>
      <c r="N2888" s="309"/>
      <c r="O2888" s="309"/>
    </row>
    <row r="2889" spans="1:15" ht="12.75">
      <c r="A2889" s="361"/>
      <c r="B2889" s="309"/>
      <c r="C2889" s="309"/>
      <c r="D2889" s="309"/>
      <c r="E2889" s="309"/>
      <c r="F2889" s="309"/>
      <c r="G2889" s="309"/>
      <c r="H2889" s="309"/>
      <c r="I2889" s="309"/>
      <c r="J2889" s="309"/>
      <c r="K2889" s="309"/>
      <c r="L2889" s="309"/>
      <c r="M2889" s="309"/>
      <c r="N2889" s="309"/>
      <c r="O2889" s="309"/>
    </row>
    <row r="2890" spans="1:15" ht="12.75">
      <c r="A2890" s="361"/>
      <c r="B2890" s="309"/>
      <c r="C2890" s="309"/>
      <c r="D2890" s="309"/>
      <c r="E2890" s="309"/>
      <c r="F2890" s="309"/>
      <c r="G2890" s="309"/>
      <c r="H2890" s="309"/>
      <c r="I2890" s="309"/>
      <c r="J2890" s="309"/>
      <c r="K2890" s="309"/>
      <c r="L2890" s="309"/>
      <c r="M2890" s="309"/>
      <c r="N2890" s="309"/>
      <c r="O2890" s="309"/>
    </row>
    <row r="2891" spans="1:15" ht="12.75">
      <c r="A2891" s="361"/>
      <c r="B2891" s="309"/>
      <c r="C2891" s="309"/>
      <c r="D2891" s="309"/>
      <c r="E2891" s="309"/>
      <c r="F2891" s="309"/>
      <c r="G2891" s="309"/>
      <c r="H2891" s="309"/>
      <c r="I2891" s="309"/>
      <c r="J2891" s="309"/>
      <c r="K2891" s="309"/>
      <c r="L2891" s="309"/>
      <c r="M2891" s="309"/>
      <c r="N2891" s="309"/>
      <c r="O2891" s="309"/>
    </row>
    <row r="2892" spans="1:15" ht="12.75">
      <c r="A2892" s="361"/>
      <c r="B2892" s="309"/>
      <c r="C2892" s="309"/>
      <c r="D2892" s="309"/>
      <c r="E2892" s="309"/>
      <c r="F2892" s="309"/>
      <c r="G2892" s="309"/>
      <c r="H2892" s="309"/>
      <c r="I2892" s="309"/>
      <c r="J2892" s="309"/>
      <c r="K2892" s="309"/>
      <c r="L2892" s="309"/>
      <c r="M2892" s="309"/>
      <c r="N2892" s="309"/>
      <c r="O2892" s="309"/>
    </row>
    <row r="2893" spans="1:15" ht="12.75">
      <c r="A2893" s="361"/>
      <c r="B2893" s="309"/>
      <c r="C2893" s="309"/>
      <c r="D2893" s="309"/>
      <c r="E2893" s="309"/>
      <c r="F2893" s="309"/>
      <c r="G2893" s="309"/>
      <c r="H2893" s="309"/>
      <c r="I2893" s="309"/>
      <c r="J2893" s="309"/>
      <c r="K2893" s="309"/>
      <c r="L2893" s="309"/>
      <c r="M2893" s="309"/>
      <c r="N2893" s="309"/>
      <c r="O2893" s="309"/>
    </row>
    <row r="2894" spans="1:15" ht="12.75">
      <c r="A2894" s="361"/>
      <c r="B2894" s="309"/>
      <c r="C2894" s="309"/>
      <c r="D2894" s="309"/>
      <c r="E2894" s="309"/>
      <c r="F2894" s="309"/>
      <c r="G2894" s="309"/>
      <c r="H2894" s="309"/>
      <c r="I2894" s="309"/>
      <c r="J2894" s="309"/>
      <c r="K2894" s="309"/>
      <c r="L2894" s="309"/>
      <c r="M2894" s="309"/>
      <c r="N2894" s="309"/>
      <c r="O2894" s="309"/>
    </row>
    <row r="2895" spans="1:15" ht="12.75">
      <c r="A2895" s="361"/>
      <c r="B2895" s="309"/>
      <c r="C2895" s="309"/>
      <c r="D2895" s="309"/>
      <c r="E2895" s="309"/>
      <c r="F2895" s="309"/>
      <c r="G2895" s="309"/>
      <c r="H2895" s="309"/>
      <c r="I2895" s="309"/>
      <c r="J2895" s="309"/>
      <c r="K2895" s="309"/>
      <c r="L2895" s="309"/>
      <c r="M2895" s="309"/>
      <c r="N2895" s="309"/>
      <c r="O2895" s="309"/>
    </row>
    <row r="2896" spans="1:15" ht="12.75">
      <c r="A2896" s="361"/>
      <c r="B2896" s="309"/>
      <c r="C2896" s="309"/>
      <c r="D2896" s="309"/>
      <c r="E2896" s="309"/>
      <c r="F2896" s="309"/>
      <c r="G2896" s="309"/>
      <c r="H2896" s="309"/>
      <c r="I2896" s="309"/>
      <c r="J2896" s="309"/>
      <c r="K2896" s="309"/>
      <c r="L2896" s="309"/>
      <c r="M2896" s="309"/>
      <c r="N2896" s="309"/>
      <c r="O2896" s="309"/>
    </row>
    <row r="2897" spans="1:15" ht="12.75">
      <c r="A2897" s="361"/>
      <c r="B2897" s="309"/>
      <c r="C2897" s="309"/>
      <c r="D2897" s="309"/>
      <c r="E2897" s="309"/>
      <c r="F2897" s="309"/>
      <c r="G2897" s="309"/>
      <c r="H2897" s="309"/>
      <c r="I2897" s="309"/>
      <c r="J2897" s="309"/>
      <c r="K2897" s="309"/>
      <c r="L2897" s="309"/>
      <c r="M2897" s="309"/>
      <c r="N2897" s="309"/>
      <c r="O2897" s="309"/>
    </row>
    <row r="2898" spans="1:15" ht="12.75">
      <c r="A2898" s="361"/>
      <c r="B2898" s="309"/>
      <c r="C2898" s="309"/>
      <c r="D2898" s="309"/>
      <c r="E2898" s="309"/>
      <c r="F2898" s="309"/>
      <c r="G2898" s="309"/>
      <c r="H2898" s="309"/>
      <c r="I2898" s="309"/>
      <c r="J2898" s="309"/>
      <c r="K2898" s="309"/>
      <c r="L2898" s="309"/>
      <c r="M2898" s="309"/>
      <c r="N2898" s="309"/>
      <c r="O2898" s="309"/>
    </row>
    <row r="2899" spans="1:15" ht="12.75">
      <c r="A2899" s="361"/>
      <c r="B2899" s="309"/>
      <c r="C2899" s="309"/>
      <c r="D2899" s="309"/>
      <c r="E2899" s="309"/>
      <c r="F2899" s="309"/>
      <c r="G2899" s="309"/>
      <c r="H2899" s="309"/>
      <c r="I2899" s="309"/>
      <c r="J2899" s="309"/>
      <c r="K2899" s="309"/>
      <c r="L2899" s="309"/>
      <c r="M2899" s="309"/>
      <c r="N2899" s="309"/>
      <c r="O2899" s="309"/>
    </row>
    <row r="2900" spans="1:15" ht="12.75">
      <c r="A2900" s="361"/>
      <c r="B2900" s="309"/>
      <c r="C2900" s="309"/>
      <c r="D2900" s="309"/>
      <c r="E2900" s="309"/>
      <c r="F2900" s="309"/>
      <c r="G2900" s="309"/>
      <c r="H2900" s="309"/>
      <c r="I2900" s="309"/>
      <c r="J2900" s="309"/>
      <c r="K2900" s="309"/>
      <c r="L2900" s="309"/>
      <c r="M2900" s="309"/>
      <c r="N2900" s="309"/>
      <c r="O2900" s="309"/>
    </row>
    <row r="2901" spans="1:15" ht="12.75">
      <c r="A2901" s="361"/>
      <c r="B2901" s="309"/>
      <c r="C2901" s="309"/>
      <c r="D2901" s="309"/>
      <c r="E2901" s="309"/>
      <c r="F2901" s="309"/>
      <c r="G2901" s="309"/>
      <c r="H2901" s="309"/>
      <c r="I2901" s="309"/>
      <c r="J2901" s="309"/>
      <c r="K2901" s="309"/>
      <c r="L2901" s="309"/>
      <c r="M2901" s="309"/>
      <c r="N2901" s="309"/>
      <c r="O2901" s="309"/>
    </row>
    <row r="2902" spans="1:15" ht="12.75">
      <c r="A2902" s="361"/>
      <c r="B2902" s="309"/>
      <c r="C2902" s="309"/>
      <c r="D2902" s="309"/>
      <c r="E2902" s="309"/>
      <c r="F2902" s="309"/>
      <c r="G2902" s="309"/>
      <c r="H2902" s="309"/>
      <c r="I2902" s="309"/>
      <c r="J2902" s="309"/>
      <c r="K2902" s="309"/>
      <c r="L2902" s="309"/>
      <c r="M2902" s="309"/>
      <c r="N2902" s="309"/>
      <c r="O2902" s="309"/>
    </row>
    <row r="2903" spans="1:15" ht="12.75">
      <c r="A2903" s="361"/>
      <c r="B2903" s="309"/>
      <c r="C2903" s="309"/>
      <c r="D2903" s="309"/>
      <c r="E2903" s="309"/>
      <c r="F2903" s="309"/>
      <c r="G2903" s="309"/>
      <c r="H2903" s="309"/>
      <c r="I2903" s="309"/>
      <c r="J2903" s="309"/>
      <c r="K2903" s="309"/>
      <c r="L2903" s="309"/>
      <c r="M2903" s="309"/>
      <c r="N2903" s="309"/>
      <c r="O2903" s="309"/>
    </row>
    <row r="2904" spans="1:15" ht="12.75">
      <c r="A2904" s="361"/>
      <c r="B2904" s="309"/>
      <c r="C2904" s="309"/>
      <c r="D2904" s="309"/>
      <c r="E2904" s="309"/>
      <c r="F2904" s="309"/>
      <c r="G2904" s="309"/>
      <c r="H2904" s="309"/>
      <c r="I2904" s="309"/>
      <c r="J2904" s="309"/>
      <c r="K2904" s="309"/>
      <c r="L2904" s="309"/>
      <c r="M2904" s="309"/>
      <c r="N2904" s="309"/>
      <c r="O2904" s="309"/>
    </row>
    <row r="2905" spans="1:15" ht="12.75">
      <c r="A2905" s="361"/>
      <c r="B2905" s="309"/>
      <c r="C2905" s="309"/>
      <c r="D2905" s="309"/>
      <c r="E2905" s="309"/>
      <c r="F2905" s="309"/>
      <c r="G2905" s="309"/>
      <c r="H2905" s="309"/>
      <c r="I2905" s="309"/>
      <c r="J2905" s="309"/>
      <c r="K2905" s="309"/>
      <c r="L2905" s="309"/>
      <c r="M2905" s="309"/>
      <c r="N2905" s="309"/>
      <c r="O2905" s="309"/>
    </row>
    <row r="2906" spans="1:15" ht="12.75">
      <c r="A2906" s="361"/>
      <c r="B2906" s="309"/>
      <c r="C2906" s="309"/>
      <c r="D2906" s="309"/>
      <c r="E2906" s="309"/>
      <c r="F2906" s="309"/>
      <c r="G2906" s="309"/>
      <c r="H2906" s="309"/>
      <c r="I2906" s="309"/>
      <c r="J2906" s="309"/>
      <c r="K2906" s="309"/>
      <c r="L2906" s="309"/>
      <c r="M2906" s="309"/>
      <c r="N2906" s="309"/>
      <c r="O2906" s="309"/>
    </row>
    <row r="2907" spans="1:15" ht="12.75">
      <c r="A2907" s="361"/>
      <c r="B2907" s="309"/>
      <c r="C2907" s="309"/>
      <c r="D2907" s="309"/>
      <c r="E2907" s="309"/>
      <c r="F2907" s="309"/>
      <c r="G2907" s="309"/>
      <c r="H2907" s="309"/>
      <c r="I2907" s="309"/>
      <c r="J2907" s="309"/>
      <c r="K2907" s="309"/>
      <c r="L2907" s="309"/>
      <c r="M2907" s="309"/>
      <c r="N2907" s="309"/>
      <c r="O2907" s="309"/>
    </row>
    <row r="2908" spans="1:15" ht="12.75">
      <c r="A2908" s="361"/>
      <c r="B2908" s="309"/>
      <c r="C2908" s="309"/>
      <c r="D2908" s="309"/>
      <c r="E2908" s="309"/>
      <c r="F2908" s="309"/>
      <c r="G2908" s="309"/>
      <c r="H2908" s="309"/>
      <c r="I2908" s="309"/>
      <c r="J2908" s="309"/>
      <c r="K2908" s="309"/>
      <c r="L2908" s="309"/>
      <c r="M2908" s="309"/>
      <c r="N2908" s="309"/>
      <c r="O2908" s="309"/>
    </row>
    <row r="2909" spans="1:15" ht="12.75">
      <c r="A2909" s="361"/>
      <c r="B2909" s="309"/>
      <c r="C2909" s="309"/>
      <c r="D2909" s="309"/>
      <c r="E2909" s="309"/>
      <c r="F2909" s="309"/>
      <c r="G2909" s="309"/>
      <c r="H2909" s="309"/>
      <c r="I2909" s="309"/>
      <c r="J2909" s="309"/>
      <c r="K2909" s="309"/>
      <c r="L2909" s="309"/>
      <c r="M2909" s="309"/>
      <c r="N2909" s="309"/>
      <c r="O2909" s="309"/>
    </row>
    <row r="2910" spans="1:15" ht="12.75">
      <c r="A2910" s="361"/>
      <c r="B2910" s="309"/>
      <c r="C2910" s="309"/>
      <c r="D2910" s="309"/>
      <c r="E2910" s="309"/>
      <c r="F2910" s="309"/>
      <c r="G2910" s="309"/>
      <c r="H2910" s="309"/>
      <c r="I2910" s="309"/>
      <c r="J2910" s="309"/>
      <c r="K2910" s="309"/>
      <c r="L2910" s="309"/>
      <c r="M2910" s="309"/>
      <c r="N2910" s="309"/>
      <c r="O2910" s="309"/>
    </row>
    <row r="2911" spans="1:15" ht="12.75">
      <c r="A2911" s="361"/>
      <c r="B2911" s="309"/>
      <c r="C2911" s="309"/>
      <c r="D2911" s="309"/>
      <c r="E2911" s="309"/>
      <c r="F2911" s="309"/>
      <c r="G2911" s="309"/>
      <c r="H2911" s="309"/>
      <c r="I2911" s="309"/>
      <c r="J2911" s="309"/>
      <c r="K2911" s="309"/>
      <c r="L2911" s="309"/>
      <c r="M2911" s="309"/>
      <c r="N2911" s="309"/>
      <c r="O2911" s="309"/>
    </row>
    <row r="2912" spans="1:15" ht="12.75">
      <c r="A2912" s="361"/>
      <c r="B2912" s="309"/>
      <c r="C2912" s="309"/>
      <c r="D2912" s="309"/>
      <c r="E2912" s="309"/>
      <c r="F2912" s="309"/>
      <c r="G2912" s="309"/>
      <c r="H2912" s="309"/>
      <c r="I2912" s="309"/>
      <c r="J2912" s="309"/>
      <c r="K2912" s="309"/>
      <c r="L2912" s="309"/>
      <c r="M2912" s="309"/>
      <c r="N2912" s="309"/>
      <c r="O2912" s="309"/>
    </row>
    <row r="2913" spans="1:15" ht="12.75">
      <c r="A2913" s="361"/>
      <c r="B2913" s="309"/>
      <c r="C2913" s="309"/>
      <c r="D2913" s="309"/>
      <c r="E2913" s="309"/>
      <c r="F2913" s="309"/>
      <c r="G2913" s="309"/>
      <c r="H2913" s="309"/>
      <c r="I2913" s="309"/>
      <c r="J2913" s="309"/>
      <c r="K2913" s="309"/>
      <c r="L2913" s="309"/>
      <c r="M2913" s="309"/>
      <c r="N2913" s="309"/>
      <c r="O2913" s="309"/>
    </row>
    <row r="2914" spans="1:15" ht="12.75">
      <c r="A2914" s="361"/>
      <c r="B2914" s="309"/>
      <c r="C2914" s="309"/>
      <c r="D2914" s="309"/>
      <c r="E2914" s="309"/>
      <c r="F2914" s="309"/>
      <c r="G2914" s="309"/>
      <c r="H2914" s="309"/>
      <c r="I2914" s="309"/>
      <c r="J2914" s="309"/>
      <c r="K2914" s="309"/>
      <c r="L2914" s="309"/>
      <c r="M2914" s="309"/>
      <c r="N2914" s="309"/>
      <c r="O2914" s="309"/>
    </row>
    <row r="2915" spans="1:15" ht="12.75">
      <c r="A2915" s="361"/>
      <c r="B2915" s="309"/>
      <c r="C2915" s="309"/>
      <c r="D2915" s="309"/>
      <c r="E2915" s="309"/>
      <c r="F2915" s="309"/>
      <c r="G2915" s="309"/>
      <c r="H2915" s="309"/>
      <c r="I2915" s="309"/>
      <c r="J2915" s="309"/>
      <c r="K2915" s="309"/>
      <c r="L2915" s="309"/>
      <c r="M2915" s="309"/>
      <c r="N2915" s="309"/>
      <c r="O2915" s="309"/>
    </row>
    <row r="2916" spans="1:15" ht="12.75">
      <c r="A2916" s="361"/>
      <c r="B2916" s="309"/>
      <c r="C2916" s="309"/>
      <c r="D2916" s="309"/>
      <c r="E2916" s="309"/>
      <c r="F2916" s="309"/>
      <c r="G2916" s="309"/>
      <c r="H2916" s="309"/>
      <c r="I2916" s="309"/>
      <c r="J2916" s="309"/>
      <c r="K2916" s="309"/>
      <c r="L2916" s="309"/>
      <c r="M2916" s="309"/>
      <c r="N2916" s="309"/>
      <c r="O2916" s="309"/>
    </row>
    <row r="2917" spans="1:15" ht="12.75">
      <c r="A2917" s="361"/>
      <c r="B2917" s="309"/>
      <c r="C2917" s="309"/>
      <c r="D2917" s="309"/>
      <c r="E2917" s="309"/>
      <c r="F2917" s="309"/>
      <c r="G2917" s="309"/>
      <c r="H2917" s="309"/>
      <c r="I2917" s="309"/>
      <c r="J2917" s="309"/>
      <c r="K2917" s="309"/>
      <c r="L2917" s="309"/>
      <c r="M2917" s="309"/>
      <c r="N2917" s="309"/>
      <c r="O2917" s="309"/>
    </row>
    <row r="2918" spans="1:15" ht="12.75">
      <c r="A2918" s="361"/>
      <c r="B2918" s="309"/>
      <c r="C2918" s="309"/>
      <c r="D2918" s="309"/>
      <c r="E2918" s="309"/>
      <c r="F2918" s="309"/>
      <c r="G2918" s="309"/>
      <c r="H2918" s="309"/>
      <c r="I2918" s="309"/>
      <c r="J2918" s="309"/>
      <c r="K2918" s="309"/>
      <c r="L2918" s="309"/>
      <c r="M2918" s="309"/>
      <c r="N2918" s="309"/>
      <c r="O2918" s="309"/>
    </row>
    <row r="2919" spans="1:15" ht="12.75">
      <c r="A2919" s="361"/>
      <c r="B2919" s="309"/>
      <c r="C2919" s="309"/>
      <c r="D2919" s="309"/>
      <c r="E2919" s="309"/>
      <c r="F2919" s="309"/>
      <c r="G2919" s="309"/>
      <c r="H2919" s="309"/>
      <c r="I2919" s="309"/>
      <c r="J2919" s="309"/>
      <c r="K2919" s="309"/>
      <c r="L2919" s="309"/>
      <c r="M2919" s="309"/>
      <c r="N2919" s="309"/>
      <c r="O2919" s="309"/>
    </row>
    <row r="2920" spans="1:15" ht="12.75">
      <c r="A2920" s="361"/>
      <c r="B2920" s="309"/>
      <c r="C2920" s="309"/>
      <c r="D2920" s="309"/>
      <c r="E2920" s="309"/>
      <c r="F2920" s="309"/>
      <c r="G2920" s="309"/>
      <c r="H2920" s="309"/>
      <c r="I2920" s="309"/>
      <c r="J2920" s="309"/>
      <c r="K2920" s="309"/>
      <c r="L2920" s="309"/>
      <c r="M2920" s="309"/>
      <c r="N2920" s="309"/>
      <c r="O2920" s="309"/>
    </row>
    <row r="2921" spans="1:15" ht="12.75">
      <c r="A2921" s="361"/>
      <c r="B2921" s="309"/>
      <c r="C2921" s="309"/>
      <c r="D2921" s="309"/>
      <c r="E2921" s="309"/>
      <c r="F2921" s="309"/>
      <c r="G2921" s="309"/>
      <c r="H2921" s="309"/>
      <c r="I2921" s="309"/>
      <c r="J2921" s="309"/>
      <c r="K2921" s="309"/>
      <c r="L2921" s="309"/>
      <c r="M2921" s="309"/>
      <c r="N2921" s="309"/>
      <c r="O2921" s="309"/>
    </row>
    <row r="2922" spans="1:15" ht="12.75">
      <c r="A2922" s="361"/>
      <c r="B2922" s="309"/>
      <c r="C2922" s="309"/>
      <c r="D2922" s="309"/>
      <c r="E2922" s="309"/>
      <c r="F2922" s="309"/>
      <c r="G2922" s="309"/>
      <c r="H2922" s="309"/>
      <c r="I2922" s="309"/>
      <c r="J2922" s="309"/>
      <c r="K2922" s="309"/>
      <c r="L2922" s="309"/>
      <c r="M2922" s="309"/>
      <c r="N2922" s="309"/>
      <c r="O2922" s="309"/>
    </row>
    <row r="2923" spans="1:15" ht="12.75">
      <c r="A2923" s="361"/>
      <c r="B2923" s="309"/>
      <c r="C2923" s="309"/>
      <c r="D2923" s="309"/>
      <c r="E2923" s="309"/>
      <c r="F2923" s="309"/>
      <c r="G2923" s="309"/>
      <c r="H2923" s="309"/>
      <c r="I2923" s="309"/>
      <c r="J2923" s="309"/>
      <c r="K2923" s="309"/>
      <c r="L2923" s="309"/>
      <c r="M2923" s="309"/>
      <c r="N2923" s="309"/>
      <c r="O2923" s="309"/>
    </row>
    <row r="2924" spans="1:15" ht="12.75">
      <c r="A2924" s="361"/>
      <c r="B2924" s="309"/>
      <c r="C2924" s="309"/>
      <c r="D2924" s="309"/>
      <c r="E2924" s="309"/>
      <c r="F2924" s="309"/>
      <c r="G2924" s="309"/>
      <c r="H2924" s="309"/>
      <c r="I2924" s="309"/>
      <c r="J2924" s="309"/>
      <c r="K2924" s="309"/>
      <c r="L2924" s="309"/>
      <c r="M2924" s="309"/>
      <c r="N2924" s="309"/>
      <c r="O2924" s="309"/>
    </row>
    <row r="2925" spans="1:15" ht="12.75">
      <c r="A2925" s="361"/>
      <c r="B2925" s="309"/>
      <c r="C2925" s="309"/>
      <c r="D2925" s="309"/>
      <c r="E2925" s="309"/>
      <c r="F2925" s="309"/>
      <c r="G2925" s="309"/>
      <c r="H2925" s="309"/>
      <c r="I2925" s="309"/>
      <c r="J2925" s="309"/>
      <c r="K2925" s="309"/>
      <c r="L2925" s="309"/>
      <c r="M2925" s="309"/>
      <c r="N2925" s="309"/>
      <c r="O2925" s="309"/>
    </row>
    <row r="2926" spans="1:15" ht="12.75">
      <c r="A2926" s="361"/>
      <c r="B2926" s="309"/>
      <c r="C2926" s="309"/>
      <c r="D2926" s="309"/>
      <c r="E2926" s="309"/>
      <c r="F2926" s="309"/>
      <c r="G2926" s="309"/>
      <c r="H2926" s="309"/>
      <c r="I2926" s="309"/>
      <c r="J2926" s="309"/>
      <c r="K2926" s="309"/>
      <c r="L2926" s="309"/>
      <c r="M2926" s="309"/>
      <c r="N2926" s="309"/>
      <c r="O2926" s="309"/>
    </row>
    <row r="2927" spans="1:15" ht="12.75">
      <c r="A2927" s="361"/>
      <c r="B2927" s="309"/>
      <c r="C2927" s="309"/>
      <c r="D2927" s="309"/>
      <c r="E2927" s="309"/>
      <c r="F2927" s="309"/>
      <c r="G2927" s="309"/>
      <c r="H2927" s="309"/>
      <c r="I2927" s="309"/>
      <c r="J2927" s="309"/>
      <c r="K2927" s="309"/>
      <c r="L2927" s="309"/>
      <c r="M2927" s="309"/>
      <c r="N2927" s="309"/>
      <c r="O2927" s="309"/>
    </row>
    <row r="2928" spans="1:15" ht="12.75">
      <c r="A2928" s="361"/>
      <c r="B2928" s="309"/>
      <c r="C2928" s="309"/>
      <c r="D2928" s="309"/>
      <c r="E2928" s="309"/>
      <c r="F2928" s="309"/>
      <c r="G2928" s="309"/>
      <c r="H2928" s="309"/>
      <c r="I2928" s="309"/>
      <c r="J2928" s="309"/>
      <c r="K2928" s="309"/>
      <c r="L2928" s="309"/>
      <c r="M2928" s="309"/>
      <c r="N2928" s="309"/>
      <c r="O2928" s="309"/>
    </row>
    <row r="2929" spans="1:15" ht="12.75">
      <c r="A2929" s="361"/>
      <c r="B2929" s="309"/>
      <c r="C2929" s="309"/>
      <c r="D2929" s="309"/>
      <c r="E2929" s="309"/>
      <c r="F2929" s="309"/>
      <c r="G2929" s="309"/>
      <c r="H2929" s="309"/>
      <c r="I2929" s="309"/>
      <c r="J2929" s="309"/>
      <c r="K2929" s="309"/>
      <c r="L2929" s="309"/>
      <c r="M2929" s="309"/>
      <c r="N2929" s="309"/>
      <c r="O2929" s="309"/>
    </row>
    <row r="2930" spans="1:15" ht="12.75">
      <c r="A2930" s="361"/>
      <c r="B2930" s="309"/>
      <c r="C2930" s="309"/>
      <c r="D2930" s="309"/>
      <c r="E2930" s="309"/>
      <c r="F2930" s="309"/>
      <c r="G2930" s="309"/>
      <c r="H2930" s="309"/>
      <c r="I2930" s="309"/>
      <c r="J2930" s="309"/>
      <c r="K2930" s="309"/>
      <c r="L2930" s="309"/>
      <c r="M2930" s="309"/>
      <c r="N2930" s="309"/>
      <c r="O2930" s="309"/>
    </row>
    <row r="2931" spans="1:15" ht="12.75">
      <c r="A2931" s="361"/>
      <c r="B2931" s="309"/>
      <c r="C2931" s="309"/>
      <c r="D2931" s="309"/>
      <c r="E2931" s="309"/>
      <c r="F2931" s="309"/>
      <c r="G2931" s="309"/>
      <c r="H2931" s="309"/>
      <c r="I2931" s="309"/>
      <c r="J2931" s="309"/>
      <c r="K2931" s="309"/>
      <c r="L2931" s="309"/>
      <c r="M2931" s="309"/>
      <c r="N2931" s="309"/>
      <c r="O2931" s="309"/>
    </row>
    <row r="2932" spans="1:15" ht="12.75">
      <c r="A2932" s="361"/>
      <c r="B2932" s="309"/>
      <c r="C2932" s="309"/>
      <c r="D2932" s="309"/>
      <c r="E2932" s="309"/>
      <c r="F2932" s="309"/>
      <c r="G2932" s="309"/>
      <c r="H2932" s="309"/>
      <c r="I2932" s="309"/>
      <c r="J2932" s="309"/>
      <c r="K2932" s="309"/>
      <c r="L2932" s="309"/>
      <c r="M2932" s="309"/>
      <c r="N2932" s="309"/>
      <c r="O2932" s="309"/>
    </row>
    <row r="2933" spans="1:15" ht="12.75">
      <c r="A2933" s="361"/>
      <c r="B2933" s="309"/>
      <c r="C2933" s="309"/>
      <c r="D2933" s="309"/>
      <c r="E2933" s="309"/>
      <c r="F2933" s="309"/>
      <c r="G2933" s="309"/>
      <c r="H2933" s="309"/>
      <c r="I2933" s="309"/>
      <c r="J2933" s="309"/>
      <c r="K2933" s="309"/>
      <c r="L2933" s="309"/>
      <c r="M2933" s="309"/>
      <c r="N2933" s="309"/>
      <c r="O2933" s="309"/>
    </row>
    <row r="2934" spans="1:15" ht="12.75">
      <c r="A2934" s="361"/>
      <c r="B2934" s="309"/>
      <c r="C2934" s="309"/>
      <c r="D2934" s="309"/>
      <c r="E2934" s="309"/>
      <c r="F2934" s="309"/>
      <c r="G2934" s="309"/>
      <c r="H2934" s="309"/>
      <c r="I2934" s="309"/>
      <c r="J2934" s="309"/>
      <c r="K2934" s="309"/>
      <c r="L2934" s="309"/>
      <c r="M2934" s="309"/>
      <c r="N2934" s="309"/>
      <c r="O2934" s="309"/>
    </row>
    <row r="2935" spans="1:15" ht="12.75">
      <c r="A2935" s="361"/>
      <c r="B2935" s="309"/>
      <c r="C2935" s="309"/>
      <c r="D2935" s="309"/>
      <c r="E2935" s="309"/>
      <c r="F2935" s="309"/>
      <c r="G2935" s="309"/>
      <c r="H2935" s="309"/>
      <c r="I2935" s="309"/>
      <c r="J2935" s="309"/>
      <c r="K2935" s="309"/>
      <c r="L2935" s="309"/>
      <c r="M2935" s="309"/>
      <c r="N2935" s="309"/>
      <c r="O2935" s="309"/>
    </row>
    <row r="2936" spans="1:15" ht="12.75">
      <c r="A2936" s="361"/>
      <c r="B2936" s="309"/>
      <c r="C2936" s="309"/>
      <c r="D2936" s="309"/>
      <c r="E2936" s="309"/>
      <c r="F2936" s="309"/>
      <c r="G2936" s="309"/>
      <c r="H2936" s="309"/>
      <c r="I2936" s="309"/>
      <c r="J2936" s="309"/>
      <c r="K2936" s="309"/>
      <c r="L2936" s="309"/>
      <c r="M2936" s="309"/>
      <c r="N2936" s="309"/>
      <c r="O2936" s="309"/>
    </row>
    <row r="2937" spans="1:15" ht="12.75">
      <c r="A2937" s="361"/>
      <c r="B2937" s="309"/>
      <c r="C2937" s="309"/>
      <c r="D2937" s="309"/>
      <c r="E2937" s="309"/>
      <c r="F2937" s="309"/>
      <c r="G2937" s="309"/>
      <c r="H2937" s="309"/>
      <c r="I2937" s="309"/>
      <c r="J2937" s="309"/>
      <c r="K2937" s="309"/>
      <c r="L2937" s="309"/>
      <c r="M2937" s="309"/>
      <c r="N2937" s="309"/>
      <c r="O2937" s="309"/>
    </row>
    <row r="2938" spans="1:15" ht="12.75">
      <c r="A2938" s="361"/>
      <c r="B2938" s="309"/>
      <c r="C2938" s="309"/>
      <c r="D2938" s="309"/>
      <c r="E2938" s="309"/>
      <c r="F2938" s="309"/>
      <c r="G2938" s="309"/>
      <c r="H2938" s="309"/>
      <c r="I2938" s="309"/>
      <c r="J2938" s="309"/>
      <c r="K2938" s="309"/>
      <c r="L2938" s="309"/>
      <c r="M2938" s="309"/>
      <c r="N2938" s="309"/>
      <c r="O2938" s="309"/>
    </row>
    <row r="2939" spans="1:15" ht="12.75">
      <c r="A2939" s="361"/>
      <c r="B2939" s="309"/>
      <c r="C2939" s="309"/>
      <c r="D2939" s="309"/>
      <c r="E2939" s="309"/>
      <c r="F2939" s="309"/>
      <c r="G2939" s="309"/>
      <c r="H2939" s="309"/>
      <c r="I2939" s="309"/>
      <c r="J2939" s="309"/>
      <c r="K2939" s="309"/>
      <c r="L2939" s="309"/>
      <c r="M2939" s="309"/>
      <c r="N2939" s="309"/>
      <c r="O2939" s="309"/>
    </row>
    <row r="2940" spans="1:15" ht="12.75">
      <c r="A2940" s="361"/>
      <c r="B2940" s="309"/>
      <c r="C2940" s="309"/>
      <c r="D2940" s="309"/>
      <c r="E2940" s="309"/>
      <c r="F2940" s="309"/>
      <c r="G2940" s="309"/>
      <c r="H2940" s="309"/>
      <c r="I2940" s="309"/>
      <c r="J2940" s="309"/>
      <c r="K2940" s="309"/>
      <c r="L2940" s="309"/>
      <c r="M2940" s="309"/>
      <c r="N2940" s="309"/>
      <c r="O2940" s="309"/>
    </row>
    <row r="2941" spans="1:15" ht="12.75">
      <c r="A2941" s="361"/>
      <c r="B2941" s="309"/>
      <c r="C2941" s="309"/>
      <c r="D2941" s="309"/>
      <c r="E2941" s="309"/>
      <c r="F2941" s="309"/>
      <c r="G2941" s="309"/>
      <c r="H2941" s="309"/>
      <c r="I2941" s="309"/>
      <c r="J2941" s="309"/>
      <c r="K2941" s="309"/>
      <c r="L2941" s="309"/>
      <c r="M2941" s="309"/>
      <c r="N2941" s="309"/>
      <c r="O2941" s="309"/>
    </row>
    <row r="2942" spans="1:15" ht="12.75">
      <c r="A2942" s="361"/>
      <c r="B2942" s="309"/>
      <c r="C2942" s="309"/>
      <c r="D2942" s="309"/>
      <c r="E2942" s="309"/>
      <c r="F2942" s="309"/>
      <c r="G2942" s="309"/>
      <c r="H2942" s="309"/>
      <c r="I2942" s="309"/>
      <c r="J2942" s="309"/>
      <c r="K2942" s="309"/>
      <c r="L2942" s="309"/>
      <c r="M2942" s="309"/>
      <c r="N2942" s="309"/>
      <c r="O2942" s="309"/>
    </row>
    <row r="2943" spans="1:15" ht="12.75">
      <c r="A2943" s="361"/>
      <c r="B2943" s="309"/>
      <c r="C2943" s="309"/>
      <c r="D2943" s="309"/>
      <c r="E2943" s="309"/>
      <c r="F2943" s="309"/>
      <c r="G2943" s="309"/>
      <c r="H2943" s="309"/>
      <c r="I2943" s="309"/>
      <c r="J2943" s="309"/>
      <c r="K2943" s="309"/>
      <c r="L2943" s="309"/>
      <c r="M2943" s="309"/>
      <c r="N2943" s="309"/>
      <c r="O2943" s="309"/>
    </row>
    <row r="2944" spans="1:15" ht="12.75">
      <c r="A2944" s="361"/>
      <c r="B2944" s="309"/>
      <c r="C2944" s="309"/>
      <c r="D2944" s="309"/>
      <c r="E2944" s="309"/>
      <c r="F2944" s="309"/>
      <c r="G2944" s="309"/>
      <c r="H2944" s="309"/>
      <c r="I2944" s="309"/>
      <c r="J2944" s="309"/>
      <c r="K2944" s="309"/>
      <c r="L2944" s="309"/>
      <c r="M2944" s="309"/>
      <c r="N2944" s="309"/>
      <c r="O2944" s="309"/>
    </row>
    <row r="2945" spans="1:15" ht="12.75">
      <c r="A2945" s="361"/>
      <c r="B2945" s="309"/>
      <c r="C2945" s="309"/>
      <c r="D2945" s="309"/>
      <c r="E2945" s="309"/>
      <c r="F2945" s="309"/>
      <c r="G2945" s="309"/>
      <c r="H2945" s="309"/>
      <c r="I2945" s="309"/>
      <c r="J2945" s="309"/>
      <c r="K2945" s="309"/>
      <c r="L2945" s="309"/>
      <c r="M2945" s="309"/>
      <c r="N2945" s="309"/>
      <c r="O2945" s="309"/>
    </row>
    <row r="2946" spans="1:14" ht="12.75">
      <c r="A2946" s="361"/>
      <c r="B2946" s="309"/>
      <c r="C2946" s="309"/>
      <c r="D2946" s="309"/>
      <c r="E2946" s="309"/>
      <c r="F2946" s="309"/>
      <c r="G2946" s="309"/>
      <c r="H2946" s="309"/>
      <c r="I2946" s="309"/>
      <c r="J2946" s="309"/>
      <c r="K2946" s="309"/>
      <c r="L2946" s="309"/>
      <c r="M2946" s="309"/>
      <c r="N2946" s="309"/>
    </row>
    <row r="2947" spans="1:14" ht="12.75">
      <c r="A2947" s="361"/>
      <c r="B2947" s="309"/>
      <c r="C2947" s="309"/>
      <c r="D2947" s="309"/>
      <c r="E2947" s="309"/>
      <c r="F2947" s="309"/>
      <c r="G2947" s="309"/>
      <c r="H2947" s="309"/>
      <c r="I2947" s="309"/>
      <c r="J2947" s="309"/>
      <c r="K2947" s="309"/>
      <c r="L2947" s="309"/>
      <c r="M2947" s="309"/>
      <c r="N2947" s="309"/>
    </row>
    <row r="2948" spans="1:14" ht="12.75">
      <c r="A2948" s="361"/>
      <c r="B2948" s="309"/>
      <c r="C2948" s="309"/>
      <c r="D2948" s="309"/>
      <c r="E2948" s="309"/>
      <c r="F2948" s="309"/>
      <c r="G2948" s="309"/>
      <c r="H2948" s="309"/>
      <c r="I2948" s="309"/>
      <c r="J2948" s="309"/>
      <c r="K2948" s="309"/>
      <c r="L2948" s="309"/>
      <c r="M2948" s="309"/>
      <c r="N2948" s="309"/>
    </row>
    <row r="2949" spans="1:14" ht="12.75">
      <c r="A2949" s="361"/>
      <c r="B2949" s="309"/>
      <c r="C2949" s="309"/>
      <c r="D2949" s="309"/>
      <c r="E2949" s="309"/>
      <c r="F2949" s="309"/>
      <c r="G2949" s="309"/>
      <c r="H2949" s="309"/>
      <c r="I2949" s="309"/>
      <c r="J2949" s="309"/>
      <c r="K2949" s="309"/>
      <c r="L2949" s="309"/>
      <c r="M2949" s="309"/>
      <c r="N2949" s="309"/>
    </row>
    <row r="2950" spans="1:14" ht="12.75">
      <c r="A2950" s="361"/>
      <c r="B2950" s="309"/>
      <c r="C2950" s="309"/>
      <c r="D2950" s="309"/>
      <c r="E2950" s="309"/>
      <c r="F2950" s="309"/>
      <c r="G2950" s="309"/>
      <c r="H2950" s="309"/>
      <c r="I2950" s="309"/>
      <c r="J2950" s="309"/>
      <c r="K2950" s="309"/>
      <c r="L2950" s="309"/>
      <c r="M2950" s="309"/>
      <c r="N2950" s="309"/>
    </row>
    <row r="2951" spans="1:14" ht="12.75">
      <c r="A2951" s="361"/>
      <c r="B2951" s="309"/>
      <c r="C2951" s="309"/>
      <c r="D2951" s="309"/>
      <c r="E2951" s="309"/>
      <c r="F2951" s="309"/>
      <c r="G2951" s="309"/>
      <c r="H2951" s="309"/>
      <c r="I2951" s="309"/>
      <c r="J2951" s="309"/>
      <c r="K2951" s="309"/>
      <c r="L2951" s="309"/>
      <c r="M2951" s="309"/>
      <c r="N2951" s="309"/>
    </row>
    <row r="2952" spans="1:14" ht="12.75">
      <c r="A2952" s="361"/>
      <c r="B2952" s="309"/>
      <c r="C2952" s="309"/>
      <c r="D2952" s="309"/>
      <c r="E2952" s="309"/>
      <c r="F2952" s="309"/>
      <c r="G2952" s="309"/>
      <c r="H2952" s="309"/>
      <c r="I2952" s="309"/>
      <c r="J2952" s="309"/>
      <c r="K2952" s="309"/>
      <c r="L2952" s="309"/>
      <c r="M2952" s="309"/>
      <c r="N2952" s="309"/>
    </row>
    <row r="2953" spans="1:14" ht="12.75">
      <c r="A2953" s="361"/>
      <c r="B2953" s="309"/>
      <c r="C2953" s="309"/>
      <c r="D2953" s="309"/>
      <c r="E2953" s="309"/>
      <c r="F2953" s="309"/>
      <c r="G2953" s="309"/>
      <c r="H2953" s="309"/>
      <c r="I2953" s="309"/>
      <c r="J2953" s="309"/>
      <c r="K2953" s="309"/>
      <c r="L2953" s="309"/>
      <c r="M2953" s="309"/>
      <c r="N2953" s="309"/>
    </row>
    <row r="2954" spans="1:14" ht="12.75">
      <c r="A2954" s="361"/>
      <c r="B2954" s="309"/>
      <c r="C2954" s="309"/>
      <c r="D2954" s="309"/>
      <c r="E2954" s="309"/>
      <c r="F2954" s="309"/>
      <c r="G2954" s="309"/>
      <c r="H2954" s="309"/>
      <c r="I2954" s="309"/>
      <c r="J2954" s="309"/>
      <c r="K2954" s="309"/>
      <c r="L2954" s="309"/>
      <c r="M2954" s="309"/>
      <c r="N2954" s="309"/>
    </row>
    <row r="2955" spans="1:14" ht="12.75">
      <c r="A2955" s="361"/>
      <c r="B2955" s="309"/>
      <c r="C2955" s="309"/>
      <c r="D2955" s="309"/>
      <c r="E2955" s="309"/>
      <c r="F2955" s="309"/>
      <c r="G2955" s="309"/>
      <c r="H2955" s="309"/>
      <c r="I2955" s="309"/>
      <c r="J2955" s="309"/>
      <c r="K2955" s="309"/>
      <c r="L2955" s="309"/>
      <c r="M2955" s="309"/>
      <c r="N2955" s="309"/>
    </row>
    <row r="2956" spans="1:14" ht="12.75">
      <c r="A2956" s="361"/>
      <c r="B2956" s="309"/>
      <c r="C2956" s="309"/>
      <c r="D2956" s="309"/>
      <c r="E2956" s="309"/>
      <c r="F2956" s="309"/>
      <c r="G2956" s="309"/>
      <c r="H2956" s="309"/>
      <c r="I2956" s="309"/>
      <c r="J2956" s="309"/>
      <c r="K2956" s="309"/>
      <c r="L2956" s="309"/>
      <c r="M2956" s="309"/>
      <c r="N2956" s="309"/>
    </row>
  </sheetData>
  <sheetProtection selectLockedCells="1" selectUnlockedCells="1"/>
  <mergeCells count="4385">
    <mergeCell ref="M2776:M2783"/>
    <mergeCell ref="A2759:A2763"/>
    <mergeCell ref="F2759:F2763"/>
    <mergeCell ref="K2759:K2763"/>
    <mergeCell ref="N2776:N2783"/>
    <mergeCell ref="O2776:O2783"/>
    <mergeCell ref="H2776:H2783"/>
    <mergeCell ref="I2776:I2783"/>
    <mergeCell ref="J2776:J2783"/>
    <mergeCell ref="K2776:K2783"/>
    <mergeCell ref="L2776:L2783"/>
    <mergeCell ref="A2776:A2783"/>
    <mergeCell ref="C2776:C2783"/>
    <mergeCell ref="D2776:D2783"/>
    <mergeCell ref="E2776:E2783"/>
    <mergeCell ref="F2776:F2783"/>
    <mergeCell ref="G2776:G2783"/>
    <mergeCell ref="M2748:M2751"/>
    <mergeCell ref="N2753:N2758"/>
    <mergeCell ref="O2753:O2758"/>
    <mergeCell ref="M2759:M2763"/>
    <mergeCell ref="N2759:N2763"/>
    <mergeCell ref="O2759:O2763"/>
    <mergeCell ref="O2748:O2751"/>
    <mergeCell ref="N2748:N2751"/>
    <mergeCell ref="C2759:C2763"/>
    <mergeCell ref="D2759:D2763"/>
    <mergeCell ref="E2759:E2763"/>
    <mergeCell ref="M2753:M2758"/>
    <mergeCell ref="L2753:L2758"/>
    <mergeCell ref="G2759:G2763"/>
    <mergeCell ref="H2759:H2763"/>
    <mergeCell ref="I2759:I2763"/>
    <mergeCell ref="J2759:J2763"/>
    <mergeCell ref="K2753:K2758"/>
    <mergeCell ref="F2753:F2758"/>
    <mergeCell ref="A2743:A2747"/>
    <mergeCell ref="C2743:C2747"/>
    <mergeCell ref="D2743:D2747"/>
    <mergeCell ref="A2753:A2758"/>
    <mergeCell ref="C2753:C2758"/>
    <mergeCell ref="D2753:D2758"/>
    <mergeCell ref="E2753:E2758"/>
    <mergeCell ref="A2748:A2751"/>
    <mergeCell ref="E2743:E2747"/>
    <mergeCell ref="G2748:G2751"/>
    <mergeCell ref="H2748:H2751"/>
    <mergeCell ref="A2735:A2742"/>
    <mergeCell ref="A925:A928"/>
    <mergeCell ref="E2727:E2729"/>
    <mergeCell ref="C2748:C2751"/>
    <mergeCell ref="D2748:D2751"/>
    <mergeCell ref="E2748:E2751"/>
    <mergeCell ref="F2748:F2751"/>
    <mergeCell ref="E2730:E2734"/>
    <mergeCell ref="A167:A170"/>
    <mergeCell ref="C167:C170"/>
    <mergeCell ref="D167:D170"/>
    <mergeCell ref="E167:E170"/>
    <mergeCell ref="H167:H170"/>
    <mergeCell ref="I167:I170"/>
    <mergeCell ref="G167:G170"/>
    <mergeCell ref="O2743:O2747"/>
    <mergeCell ref="H2730:H2734"/>
    <mergeCell ref="I2730:I2734"/>
    <mergeCell ref="G2730:G2734"/>
    <mergeCell ref="L2743:L2747"/>
    <mergeCell ref="M2743:M2747"/>
    <mergeCell ref="O2735:O2742"/>
    <mergeCell ref="L2735:L2742"/>
    <mergeCell ref="N2743:N2747"/>
    <mergeCell ref="F2730:F2734"/>
    <mergeCell ref="J2743:J2747"/>
    <mergeCell ref="K2743:K2747"/>
    <mergeCell ref="G2743:G2747"/>
    <mergeCell ref="H2743:H2747"/>
    <mergeCell ref="I2743:I2747"/>
    <mergeCell ref="J2735:J2742"/>
    <mergeCell ref="A2653:A2659"/>
    <mergeCell ref="C2653:C2659"/>
    <mergeCell ref="D2653:D2659"/>
    <mergeCell ref="C2705:C2712"/>
    <mergeCell ref="D2705:D2712"/>
    <mergeCell ref="A2646:A2652"/>
    <mergeCell ref="C2646:C2652"/>
    <mergeCell ref="D2646:D2652"/>
    <mergeCell ref="A2730:A2734"/>
    <mergeCell ref="C2730:C2734"/>
    <mergeCell ref="F2743:F2747"/>
    <mergeCell ref="D2730:D2734"/>
    <mergeCell ref="A918:A920"/>
    <mergeCell ref="A2727:A2729"/>
    <mergeCell ref="C2727:C2729"/>
    <mergeCell ref="D2727:D2729"/>
    <mergeCell ref="D2694:D2704"/>
    <mergeCell ref="D2665:D2672"/>
    <mergeCell ref="O2727:O2729"/>
    <mergeCell ref="J2730:J2734"/>
    <mergeCell ref="K2730:K2734"/>
    <mergeCell ref="L2730:L2734"/>
    <mergeCell ref="M2730:M2734"/>
    <mergeCell ref="O2730:O2734"/>
    <mergeCell ref="K2713:K2721"/>
    <mergeCell ref="N2730:N2734"/>
    <mergeCell ref="J2722:J2726"/>
    <mergeCell ref="K2722:K2726"/>
    <mergeCell ref="M2722:M2726"/>
    <mergeCell ref="K2727:K2729"/>
    <mergeCell ref="L2727:L2729"/>
    <mergeCell ref="I2713:I2721"/>
    <mergeCell ref="M2735:M2742"/>
    <mergeCell ref="N2727:N2729"/>
    <mergeCell ref="N2735:N2742"/>
    <mergeCell ref="L2713:L2721"/>
    <mergeCell ref="M2713:M2721"/>
    <mergeCell ref="M2727:M2729"/>
    <mergeCell ref="N2713:N2721"/>
    <mergeCell ref="K2735:K2742"/>
    <mergeCell ref="J2713:J2721"/>
    <mergeCell ref="F2727:F2729"/>
    <mergeCell ref="G2727:G2729"/>
    <mergeCell ref="I2727:I2729"/>
    <mergeCell ref="I2722:I2726"/>
    <mergeCell ref="H2727:H2729"/>
    <mergeCell ref="J2727:J2729"/>
    <mergeCell ref="F2722:F2726"/>
    <mergeCell ref="G2722:G2726"/>
    <mergeCell ref="H2722:H2726"/>
    <mergeCell ref="O2713:O2721"/>
    <mergeCell ref="N2722:N2726"/>
    <mergeCell ref="L2705:L2712"/>
    <mergeCell ref="M2705:M2712"/>
    <mergeCell ref="N2705:N2712"/>
    <mergeCell ref="O2705:O2712"/>
    <mergeCell ref="O2722:O2726"/>
    <mergeCell ref="L2722:L2726"/>
    <mergeCell ref="F2713:F2721"/>
    <mergeCell ref="G2713:G2721"/>
    <mergeCell ref="H2713:H2721"/>
    <mergeCell ref="A2722:A2726"/>
    <mergeCell ref="C2722:C2726"/>
    <mergeCell ref="A2713:A2721"/>
    <mergeCell ref="C2713:C2721"/>
    <mergeCell ref="D2713:D2721"/>
    <mergeCell ref="E2713:E2721"/>
    <mergeCell ref="D2722:D2726"/>
    <mergeCell ref="E2722:E2726"/>
    <mergeCell ref="A2694:A2704"/>
    <mergeCell ref="C2694:C2704"/>
    <mergeCell ref="N2694:N2704"/>
    <mergeCell ref="O2694:O2704"/>
    <mergeCell ref="L2694:L2704"/>
    <mergeCell ref="M2694:M2704"/>
    <mergeCell ref="J2694:J2704"/>
    <mergeCell ref="K2694:K2704"/>
    <mergeCell ref="A2705:A2712"/>
    <mergeCell ref="M2678:M2685"/>
    <mergeCell ref="N2678:N2685"/>
    <mergeCell ref="E2705:E2712"/>
    <mergeCell ref="F2705:F2712"/>
    <mergeCell ref="G2705:G2712"/>
    <mergeCell ref="H2705:H2712"/>
    <mergeCell ref="I2705:I2712"/>
    <mergeCell ref="J2678:J2685"/>
    <mergeCell ref="J2705:J2712"/>
    <mergeCell ref="K2705:K2712"/>
    <mergeCell ref="O2678:O2685"/>
    <mergeCell ref="E2694:E2704"/>
    <mergeCell ref="H2694:H2704"/>
    <mergeCell ref="I2694:I2704"/>
    <mergeCell ref="H2678:H2685"/>
    <mergeCell ref="I2678:I2685"/>
    <mergeCell ref="K2678:K2685"/>
    <mergeCell ref="F2694:F2704"/>
    <mergeCell ref="G2694:G2704"/>
    <mergeCell ref="L2678:L2685"/>
    <mergeCell ref="F2665:F2672"/>
    <mergeCell ref="G2665:G2672"/>
    <mergeCell ref="A2678:A2685"/>
    <mergeCell ref="C2678:C2685"/>
    <mergeCell ref="D2678:D2685"/>
    <mergeCell ref="E2678:E2685"/>
    <mergeCell ref="F2678:F2685"/>
    <mergeCell ref="G2678:G2685"/>
    <mergeCell ref="A2665:A2672"/>
    <mergeCell ref="C2665:C2672"/>
    <mergeCell ref="E2665:E2672"/>
    <mergeCell ref="N2646:N2652"/>
    <mergeCell ref="O2646:O2652"/>
    <mergeCell ref="J2653:J2659"/>
    <mergeCell ref="K2653:K2659"/>
    <mergeCell ref="L2653:L2659"/>
    <mergeCell ref="M2653:M2659"/>
    <mergeCell ref="J2646:J2652"/>
    <mergeCell ref="N2653:N2659"/>
    <mergeCell ref="O2653:O2659"/>
    <mergeCell ref="N2665:N2672"/>
    <mergeCell ref="O2665:O2672"/>
    <mergeCell ref="L2665:L2672"/>
    <mergeCell ref="M2665:M2672"/>
    <mergeCell ref="H2665:H2672"/>
    <mergeCell ref="I2665:I2672"/>
    <mergeCell ref="J2665:J2672"/>
    <mergeCell ref="K2665:K2672"/>
    <mergeCell ref="E2653:E2659"/>
    <mergeCell ref="L2646:L2652"/>
    <mergeCell ref="M2646:M2652"/>
    <mergeCell ref="H2646:H2652"/>
    <mergeCell ref="K2646:K2652"/>
    <mergeCell ref="F2653:F2659"/>
    <mergeCell ref="G2653:G2659"/>
    <mergeCell ref="H2653:H2659"/>
    <mergeCell ref="I2653:I2659"/>
    <mergeCell ref="E2646:E2652"/>
    <mergeCell ref="N2641:N2645"/>
    <mergeCell ref="I2641:I2645"/>
    <mergeCell ref="I2646:I2652"/>
    <mergeCell ref="F2646:F2652"/>
    <mergeCell ref="G2646:G2652"/>
    <mergeCell ref="F2641:F2645"/>
    <mergeCell ref="G2641:G2645"/>
    <mergeCell ref="H2641:H2645"/>
    <mergeCell ref="F2634:F2640"/>
    <mergeCell ref="G2634:G2640"/>
    <mergeCell ref="J2641:J2645"/>
    <mergeCell ref="K2641:K2645"/>
    <mergeCell ref="L2641:L2645"/>
    <mergeCell ref="M2641:M2645"/>
    <mergeCell ref="D2634:D2640"/>
    <mergeCell ref="E2634:E2640"/>
    <mergeCell ref="O2634:O2640"/>
    <mergeCell ref="H2634:H2640"/>
    <mergeCell ref="I2634:I2640"/>
    <mergeCell ref="J2634:J2640"/>
    <mergeCell ref="K2634:K2640"/>
    <mergeCell ref="M2634:M2640"/>
    <mergeCell ref="L2634:L2640"/>
    <mergeCell ref="N2634:N2640"/>
    <mergeCell ref="O2641:O2645"/>
    <mergeCell ref="K2629:K2633"/>
    <mergeCell ref="N2629:N2633"/>
    <mergeCell ref="O2629:O2633"/>
    <mergeCell ref="M2629:M2633"/>
    <mergeCell ref="A2629:A2633"/>
    <mergeCell ref="C2629:C2633"/>
    <mergeCell ref="D2629:D2633"/>
    <mergeCell ref="E2629:E2633"/>
    <mergeCell ref="A2641:A2645"/>
    <mergeCell ref="C2641:C2645"/>
    <mergeCell ref="D2641:D2645"/>
    <mergeCell ref="E2641:E2645"/>
    <mergeCell ref="A2634:A2640"/>
    <mergeCell ref="C2634:C2640"/>
    <mergeCell ref="N2620:N2623"/>
    <mergeCell ref="I2620:I2623"/>
    <mergeCell ref="J2620:J2623"/>
    <mergeCell ref="J2629:J2633"/>
    <mergeCell ref="M2620:M2623"/>
    <mergeCell ref="O2620:O2623"/>
    <mergeCell ref="K2620:K2623"/>
    <mergeCell ref="L2620:L2623"/>
    <mergeCell ref="L2629:L2633"/>
    <mergeCell ref="F2629:F2633"/>
    <mergeCell ref="G2629:G2633"/>
    <mergeCell ref="H2629:H2633"/>
    <mergeCell ref="I2629:I2633"/>
    <mergeCell ref="G2620:G2623"/>
    <mergeCell ref="H2620:H2623"/>
    <mergeCell ref="F2620:F2623"/>
    <mergeCell ref="J2612:J2615"/>
    <mergeCell ref="A2612:A2615"/>
    <mergeCell ref="C2612:C2615"/>
    <mergeCell ref="D2612:D2615"/>
    <mergeCell ref="E2612:E2615"/>
    <mergeCell ref="A2620:A2623"/>
    <mergeCell ref="C2620:C2623"/>
    <mergeCell ref="D2620:D2623"/>
    <mergeCell ref="E2620:E2623"/>
    <mergeCell ref="F2612:F2615"/>
    <mergeCell ref="O2612:O2615"/>
    <mergeCell ref="N2590:N2600"/>
    <mergeCell ref="O2590:O2600"/>
    <mergeCell ref="O2604:O2611"/>
    <mergeCell ref="K2612:K2615"/>
    <mergeCell ref="L2612:L2615"/>
    <mergeCell ref="M2612:M2615"/>
    <mergeCell ref="N2612:N2615"/>
    <mergeCell ref="M2604:M2611"/>
    <mergeCell ref="N2604:N2611"/>
    <mergeCell ref="G2612:G2615"/>
    <mergeCell ref="H2612:H2615"/>
    <mergeCell ref="I2612:I2615"/>
    <mergeCell ref="H2590:H2600"/>
    <mergeCell ref="I2590:I2600"/>
    <mergeCell ref="I2604:I2611"/>
    <mergeCell ref="H2604:H2611"/>
    <mergeCell ref="G2604:G2611"/>
    <mergeCell ref="G2590:G2600"/>
    <mergeCell ref="F2604:F2611"/>
    <mergeCell ref="A2604:A2611"/>
    <mergeCell ref="C2604:C2611"/>
    <mergeCell ref="D2604:D2611"/>
    <mergeCell ref="E2604:E2611"/>
    <mergeCell ref="K2590:K2600"/>
    <mergeCell ref="A2590:A2600"/>
    <mergeCell ref="C2590:C2600"/>
    <mergeCell ref="D2590:D2600"/>
    <mergeCell ref="E2590:E2600"/>
    <mergeCell ref="H2586:H2589"/>
    <mergeCell ref="L2590:L2600"/>
    <mergeCell ref="J2590:J2600"/>
    <mergeCell ref="K2586:K2589"/>
    <mergeCell ref="F2586:F2589"/>
    <mergeCell ref="F2590:F2600"/>
    <mergeCell ref="G2586:G2589"/>
    <mergeCell ref="L2580:L2585"/>
    <mergeCell ref="J2604:J2611"/>
    <mergeCell ref="K2604:K2611"/>
    <mergeCell ref="L2604:L2611"/>
    <mergeCell ref="M2590:M2600"/>
    <mergeCell ref="I2586:I2589"/>
    <mergeCell ref="G2580:G2585"/>
    <mergeCell ref="O2580:O2585"/>
    <mergeCell ref="O2586:O2589"/>
    <mergeCell ref="M2586:M2589"/>
    <mergeCell ref="N2586:N2589"/>
    <mergeCell ref="J2586:J2589"/>
    <mergeCell ref="L2586:L2589"/>
    <mergeCell ref="H2580:H2585"/>
    <mergeCell ref="M2580:M2585"/>
    <mergeCell ref="K2580:K2585"/>
    <mergeCell ref="I2574:I2579"/>
    <mergeCell ref="A2580:A2585"/>
    <mergeCell ref="C2580:C2585"/>
    <mergeCell ref="D2580:D2585"/>
    <mergeCell ref="E2580:E2585"/>
    <mergeCell ref="A2586:A2589"/>
    <mergeCell ref="C2586:C2589"/>
    <mergeCell ref="D2586:D2589"/>
    <mergeCell ref="E2586:E2589"/>
    <mergeCell ref="F2580:F2585"/>
    <mergeCell ref="H2574:H2579"/>
    <mergeCell ref="O2563:O2573"/>
    <mergeCell ref="J2563:J2573"/>
    <mergeCell ref="I2580:I2585"/>
    <mergeCell ref="J2580:J2585"/>
    <mergeCell ref="N2563:N2573"/>
    <mergeCell ref="I2563:I2573"/>
    <mergeCell ref="O2574:O2579"/>
    <mergeCell ref="N2580:N2585"/>
    <mergeCell ref="N2574:N2579"/>
    <mergeCell ref="H2563:H2573"/>
    <mergeCell ref="M2563:M2573"/>
    <mergeCell ref="F2563:F2573"/>
    <mergeCell ref="G2563:G2573"/>
    <mergeCell ref="K2563:K2573"/>
    <mergeCell ref="L2563:L2573"/>
    <mergeCell ref="A2563:A2573"/>
    <mergeCell ref="C2563:C2573"/>
    <mergeCell ref="D2563:D2573"/>
    <mergeCell ref="E2563:E2573"/>
    <mergeCell ref="F2574:F2579"/>
    <mergeCell ref="G2574:G2579"/>
    <mergeCell ref="A2574:A2579"/>
    <mergeCell ref="C2574:C2579"/>
    <mergeCell ref="D2574:D2579"/>
    <mergeCell ref="E2574:E2579"/>
    <mergeCell ref="N2550:N2553"/>
    <mergeCell ref="O2550:O2553"/>
    <mergeCell ref="J2554:J2562"/>
    <mergeCell ref="K2554:K2562"/>
    <mergeCell ref="L2554:L2562"/>
    <mergeCell ref="M2554:M2562"/>
    <mergeCell ref="J2550:J2553"/>
    <mergeCell ref="M2550:M2553"/>
    <mergeCell ref="A2554:A2562"/>
    <mergeCell ref="C2554:C2562"/>
    <mergeCell ref="D2554:D2562"/>
    <mergeCell ref="E2554:E2562"/>
    <mergeCell ref="N2554:N2562"/>
    <mergeCell ref="O2554:O2562"/>
    <mergeCell ref="G2543:G2549"/>
    <mergeCell ref="H2550:H2553"/>
    <mergeCell ref="F2554:F2562"/>
    <mergeCell ref="G2554:G2562"/>
    <mergeCell ref="H2554:H2562"/>
    <mergeCell ref="I2554:I2562"/>
    <mergeCell ref="I2550:I2553"/>
    <mergeCell ref="A2550:A2553"/>
    <mergeCell ref="C2550:C2553"/>
    <mergeCell ref="D2550:D2553"/>
    <mergeCell ref="E2550:E2553"/>
    <mergeCell ref="F2550:F2553"/>
    <mergeCell ref="G2550:G2553"/>
    <mergeCell ref="N2539:N2542"/>
    <mergeCell ref="O2539:O2542"/>
    <mergeCell ref="J2543:J2549"/>
    <mergeCell ref="K2543:K2549"/>
    <mergeCell ref="L2543:L2549"/>
    <mergeCell ref="M2543:M2549"/>
    <mergeCell ref="M2539:M2542"/>
    <mergeCell ref="N2543:N2549"/>
    <mergeCell ref="O2543:O2549"/>
    <mergeCell ref="J2539:J2542"/>
    <mergeCell ref="L2507:L2514"/>
    <mergeCell ref="I2448:I2450"/>
    <mergeCell ref="J2448:J2450"/>
    <mergeCell ref="H2543:H2549"/>
    <mergeCell ref="I2543:I2549"/>
    <mergeCell ref="A2543:A2549"/>
    <mergeCell ref="C2543:C2549"/>
    <mergeCell ref="D2543:D2549"/>
    <mergeCell ref="E2543:E2549"/>
    <mergeCell ref="F2543:F2549"/>
    <mergeCell ref="F2539:F2542"/>
    <mergeCell ref="G2539:G2542"/>
    <mergeCell ref="A2454:A2456"/>
    <mergeCell ref="G2389:G2394"/>
    <mergeCell ref="G2401:G2405"/>
    <mergeCell ref="G2421:G2424"/>
    <mergeCell ref="G2415:G2420"/>
    <mergeCell ref="A2539:A2542"/>
    <mergeCell ref="C2539:C2542"/>
    <mergeCell ref="D2539:D2542"/>
    <mergeCell ref="E2539:E2542"/>
    <mergeCell ref="J84:J88"/>
    <mergeCell ref="K84:K88"/>
    <mergeCell ref="G2454:G2456"/>
    <mergeCell ref="I2454:I2456"/>
    <mergeCell ref="J2454:J2456"/>
    <mergeCell ref="G239:G241"/>
    <mergeCell ref="H239:H241"/>
    <mergeCell ref="G2443:G2446"/>
    <mergeCell ref="G2435:G2442"/>
    <mergeCell ref="O84:O88"/>
    <mergeCell ref="O2454:O2456"/>
    <mergeCell ref="O2443:O2446"/>
    <mergeCell ref="M2435:M2442"/>
    <mergeCell ref="N2454:N2456"/>
    <mergeCell ref="N2443:N2446"/>
    <mergeCell ref="N2411:N2414"/>
    <mergeCell ref="O2411:O2414"/>
    <mergeCell ref="N167:N170"/>
    <mergeCell ref="N2428:N2434"/>
    <mergeCell ref="A2448:A2450"/>
    <mergeCell ref="H2401:H2405"/>
    <mergeCell ref="H2443:H2446"/>
    <mergeCell ref="H2421:H2424"/>
    <mergeCell ref="H2415:H2420"/>
    <mergeCell ref="H2435:H2442"/>
    <mergeCell ref="C2448:C2450"/>
    <mergeCell ref="D2448:D2450"/>
    <mergeCell ref="H2428:H2434"/>
    <mergeCell ref="A2428:A2434"/>
    <mergeCell ref="I2336:I2343"/>
    <mergeCell ref="I2443:I2446"/>
    <mergeCell ref="I2395:I2396"/>
    <mergeCell ref="I2345:I2347"/>
    <mergeCell ref="I2428:I2434"/>
    <mergeCell ref="I2415:I2420"/>
    <mergeCell ref="I2363:I2369"/>
    <mergeCell ref="I2348:I2352"/>
    <mergeCell ref="I2370:I2375"/>
    <mergeCell ref="F2311:F2313"/>
    <mergeCell ref="G2311:G2313"/>
    <mergeCell ref="F2301:F2306"/>
    <mergeCell ref="G2301:G2306"/>
    <mergeCell ref="F2307:F2310"/>
    <mergeCell ref="G2307:G2310"/>
    <mergeCell ref="C84:C88"/>
    <mergeCell ref="E312:E317"/>
    <mergeCell ref="F312:F317"/>
    <mergeCell ref="I523:I528"/>
    <mergeCell ref="F84:F88"/>
    <mergeCell ref="F239:F241"/>
    <mergeCell ref="F167:F170"/>
    <mergeCell ref="F175:F178"/>
    <mergeCell ref="H96:H99"/>
    <mergeCell ref="I96:I99"/>
    <mergeCell ref="G107:G117"/>
    <mergeCell ref="H107:H117"/>
    <mergeCell ref="J167:J170"/>
    <mergeCell ref="K167:K170"/>
    <mergeCell ref="G175:G178"/>
    <mergeCell ref="I107:I117"/>
    <mergeCell ref="G144:G156"/>
    <mergeCell ref="I144:I156"/>
    <mergeCell ref="I171:I174"/>
    <mergeCell ref="I134:I137"/>
    <mergeCell ref="X228:X232"/>
    <mergeCell ref="N523:N528"/>
    <mergeCell ref="J407:J416"/>
    <mergeCell ref="K407:K416"/>
    <mergeCell ref="L407:L416"/>
    <mergeCell ref="O407:O416"/>
    <mergeCell ref="L339:L345"/>
    <mergeCell ref="O361:O364"/>
    <mergeCell ref="N327:N330"/>
    <mergeCell ref="J339:J345"/>
    <mergeCell ref="K2425:K2427"/>
    <mergeCell ref="J2421:J2424"/>
    <mergeCell ref="L2443:L2446"/>
    <mergeCell ref="M2443:M2446"/>
    <mergeCell ref="L2435:L2442"/>
    <mergeCell ref="J2443:J2446"/>
    <mergeCell ref="J2425:J2427"/>
    <mergeCell ref="K2443:K2446"/>
    <mergeCell ref="K2435:K2442"/>
    <mergeCell ref="M2421:M2424"/>
    <mergeCell ref="K2397:K2400"/>
    <mergeCell ref="L2397:L2400"/>
    <mergeCell ref="J2406:J2410"/>
    <mergeCell ref="M2401:M2405"/>
    <mergeCell ref="M2397:M2400"/>
    <mergeCell ref="K2411:K2414"/>
    <mergeCell ref="K2401:K2405"/>
    <mergeCell ref="L2401:L2405"/>
    <mergeCell ref="R810:R815"/>
    <mergeCell ref="R787:R791"/>
    <mergeCell ref="N2435:N2442"/>
    <mergeCell ref="L2425:L2427"/>
    <mergeCell ref="M2428:M2434"/>
    <mergeCell ref="M2425:M2427"/>
    <mergeCell ref="N2425:N2427"/>
    <mergeCell ref="O2406:O2410"/>
    <mergeCell ref="O2415:O2420"/>
    <mergeCell ref="M2411:M2414"/>
    <mergeCell ref="J2435:J2442"/>
    <mergeCell ref="D2443:D2446"/>
    <mergeCell ref="E2443:E2446"/>
    <mergeCell ref="A2435:A2442"/>
    <mergeCell ref="C2435:C2442"/>
    <mergeCell ref="D2435:D2442"/>
    <mergeCell ref="E2435:E2442"/>
    <mergeCell ref="F2443:F2446"/>
    <mergeCell ref="A2443:A2446"/>
    <mergeCell ref="C2443:C2446"/>
    <mergeCell ref="C2428:C2434"/>
    <mergeCell ref="F2435:F2442"/>
    <mergeCell ref="I2435:I2442"/>
    <mergeCell ref="A2425:A2427"/>
    <mergeCell ref="I2421:I2424"/>
    <mergeCell ref="G2425:G2427"/>
    <mergeCell ref="H2425:H2427"/>
    <mergeCell ref="I2425:I2427"/>
    <mergeCell ref="D2428:D2434"/>
    <mergeCell ref="E2428:E2434"/>
    <mergeCell ref="C2425:C2427"/>
    <mergeCell ref="D2425:D2427"/>
    <mergeCell ref="E2425:E2427"/>
    <mergeCell ref="F2425:F2427"/>
    <mergeCell ref="L2415:L2420"/>
    <mergeCell ref="F2428:F2434"/>
    <mergeCell ref="G2428:G2434"/>
    <mergeCell ref="K2421:K2424"/>
    <mergeCell ref="J2428:J2434"/>
    <mergeCell ref="K2428:K2434"/>
    <mergeCell ref="L2428:L2434"/>
    <mergeCell ref="W118:W125"/>
    <mergeCell ref="A2421:A2424"/>
    <mergeCell ref="C2421:C2424"/>
    <mergeCell ref="D2421:D2424"/>
    <mergeCell ref="E2421:E2424"/>
    <mergeCell ref="F2421:F2424"/>
    <mergeCell ref="L2406:L2410"/>
    <mergeCell ref="L2421:L2424"/>
    <mergeCell ref="N2421:N2424"/>
    <mergeCell ref="A2415:A2420"/>
    <mergeCell ref="A2411:A2414"/>
    <mergeCell ref="C2411:C2414"/>
    <mergeCell ref="D2411:D2414"/>
    <mergeCell ref="E2411:E2414"/>
    <mergeCell ref="C2415:C2420"/>
    <mergeCell ref="D2415:D2420"/>
    <mergeCell ref="E2415:E2420"/>
    <mergeCell ref="F2415:F2420"/>
    <mergeCell ref="N2415:N2420"/>
    <mergeCell ref="M2406:M2410"/>
    <mergeCell ref="N2406:N2410"/>
    <mergeCell ref="K2406:K2410"/>
    <mergeCell ref="L2411:L2414"/>
    <mergeCell ref="K2415:K2420"/>
    <mergeCell ref="I2406:I2410"/>
    <mergeCell ref="M2415:M2420"/>
    <mergeCell ref="J2415:J2420"/>
    <mergeCell ref="N2401:N2405"/>
    <mergeCell ref="F2411:F2414"/>
    <mergeCell ref="G2411:G2414"/>
    <mergeCell ref="H2411:H2414"/>
    <mergeCell ref="I2411:I2414"/>
    <mergeCell ref="J2411:J2414"/>
    <mergeCell ref="G2406:G2410"/>
    <mergeCell ref="A2406:A2410"/>
    <mergeCell ref="C2406:C2410"/>
    <mergeCell ref="D2406:D2410"/>
    <mergeCell ref="E2406:E2410"/>
    <mergeCell ref="F2406:F2410"/>
    <mergeCell ref="H2406:H2410"/>
    <mergeCell ref="N2397:N2400"/>
    <mergeCell ref="O2397:O2400"/>
    <mergeCell ref="A2401:A2405"/>
    <mergeCell ref="C2401:C2405"/>
    <mergeCell ref="D2401:D2405"/>
    <mergeCell ref="E2401:E2405"/>
    <mergeCell ref="F2401:F2405"/>
    <mergeCell ref="I2401:I2405"/>
    <mergeCell ref="J2401:J2405"/>
    <mergeCell ref="O2401:O2405"/>
    <mergeCell ref="O2395:O2396"/>
    <mergeCell ref="A2397:A2400"/>
    <mergeCell ref="C2397:C2400"/>
    <mergeCell ref="D2397:D2400"/>
    <mergeCell ref="E2397:E2400"/>
    <mergeCell ref="F2397:F2400"/>
    <mergeCell ref="G2397:G2400"/>
    <mergeCell ref="H2397:H2400"/>
    <mergeCell ref="I2397:I2400"/>
    <mergeCell ref="J2397:J2400"/>
    <mergeCell ref="N2395:N2396"/>
    <mergeCell ref="M2389:M2394"/>
    <mergeCell ref="N2389:N2394"/>
    <mergeCell ref="K2389:K2394"/>
    <mergeCell ref="L2389:L2394"/>
    <mergeCell ref="J2395:J2396"/>
    <mergeCell ref="K2395:K2396"/>
    <mergeCell ref="L2395:L2396"/>
    <mergeCell ref="M2395:M2396"/>
    <mergeCell ref="O2389:O2394"/>
    <mergeCell ref="A2395:A2396"/>
    <mergeCell ref="C2395:C2396"/>
    <mergeCell ref="D2395:D2396"/>
    <mergeCell ref="E2395:E2396"/>
    <mergeCell ref="F2395:F2396"/>
    <mergeCell ref="G2395:G2396"/>
    <mergeCell ref="H2395:H2396"/>
    <mergeCell ref="I2389:I2394"/>
    <mergeCell ref="J2389:J2394"/>
    <mergeCell ref="L2383:L2388"/>
    <mergeCell ref="I2383:I2388"/>
    <mergeCell ref="J2383:J2388"/>
    <mergeCell ref="A2389:A2394"/>
    <mergeCell ref="C2389:C2394"/>
    <mergeCell ref="D2389:D2394"/>
    <mergeCell ref="E2389:E2394"/>
    <mergeCell ref="F2389:F2394"/>
    <mergeCell ref="H2389:H2394"/>
    <mergeCell ref="H2383:H2388"/>
    <mergeCell ref="M2383:M2388"/>
    <mergeCell ref="N2383:N2388"/>
    <mergeCell ref="O2383:O2388"/>
    <mergeCell ref="A2383:A2388"/>
    <mergeCell ref="C2383:C2388"/>
    <mergeCell ref="D2383:D2388"/>
    <mergeCell ref="E2383:E2388"/>
    <mergeCell ref="F2383:F2388"/>
    <mergeCell ref="G2383:G2388"/>
    <mergeCell ref="K2383:K2388"/>
    <mergeCell ref="N2376:N2382"/>
    <mergeCell ref="O2376:O2382"/>
    <mergeCell ref="N2370:N2375"/>
    <mergeCell ref="O2370:O2375"/>
    <mergeCell ref="J2376:J2382"/>
    <mergeCell ref="K2376:K2382"/>
    <mergeCell ref="L2376:L2382"/>
    <mergeCell ref="M2376:M2382"/>
    <mergeCell ref="M2370:M2375"/>
    <mergeCell ref="J2370:J2375"/>
    <mergeCell ref="F2376:F2382"/>
    <mergeCell ref="G2376:G2382"/>
    <mergeCell ref="H2376:H2382"/>
    <mergeCell ref="I2376:I2382"/>
    <mergeCell ref="A2376:A2382"/>
    <mergeCell ref="C2376:C2382"/>
    <mergeCell ref="D2376:D2382"/>
    <mergeCell ref="E2376:E2382"/>
    <mergeCell ref="A2370:A2375"/>
    <mergeCell ref="C2370:C2375"/>
    <mergeCell ref="D2370:D2375"/>
    <mergeCell ref="E2370:E2375"/>
    <mergeCell ref="M2363:M2369"/>
    <mergeCell ref="N2363:N2369"/>
    <mergeCell ref="H2363:H2369"/>
    <mergeCell ref="J2363:J2369"/>
    <mergeCell ref="F2370:F2375"/>
    <mergeCell ref="H2370:H2375"/>
    <mergeCell ref="G2370:G2375"/>
    <mergeCell ref="K2357:K2362"/>
    <mergeCell ref="L2357:L2362"/>
    <mergeCell ref="M2357:M2362"/>
    <mergeCell ref="K2370:K2375"/>
    <mergeCell ref="L2370:L2375"/>
    <mergeCell ref="K2363:K2369"/>
    <mergeCell ref="L2363:L2369"/>
    <mergeCell ref="O2357:O2362"/>
    <mergeCell ref="A2363:A2369"/>
    <mergeCell ref="C2363:C2369"/>
    <mergeCell ref="D2363:D2369"/>
    <mergeCell ref="E2363:E2369"/>
    <mergeCell ref="F2363:F2369"/>
    <mergeCell ref="G2363:G2369"/>
    <mergeCell ref="H2357:H2362"/>
    <mergeCell ref="O2363:O2369"/>
    <mergeCell ref="I2357:I2362"/>
    <mergeCell ref="N2357:N2362"/>
    <mergeCell ref="M2353:M2356"/>
    <mergeCell ref="N2353:N2356"/>
    <mergeCell ref="J2353:J2356"/>
    <mergeCell ref="K2353:K2356"/>
    <mergeCell ref="L2353:L2356"/>
    <mergeCell ref="J2357:J2362"/>
    <mergeCell ref="L2348:L2352"/>
    <mergeCell ref="M2348:M2352"/>
    <mergeCell ref="N2348:N2352"/>
    <mergeCell ref="O2353:O2356"/>
    <mergeCell ref="A2357:A2362"/>
    <mergeCell ref="C2357:C2362"/>
    <mergeCell ref="D2357:D2362"/>
    <mergeCell ref="E2357:E2362"/>
    <mergeCell ref="F2357:F2362"/>
    <mergeCell ref="G2357:G2362"/>
    <mergeCell ref="A2353:A2356"/>
    <mergeCell ref="C2353:C2356"/>
    <mergeCell ref="D2353:D2356"/>
    <mergeCell ref="E2353:E2356"/>
    <mergeCell ref="F2353:F2356"/>
    <mergeCell ref="K2348:K2352"/>
    <mergeCell ref="G2353:G2356"/>
    <mergeCell ref="H2353:H2356"/>
    <mergeCell ref="I2353:I2356"/>
    <mergeCell ref="O2345:O2347"/>
    <mergeCell ref="A2348:A2352"/>
    <mergeCell ref="C2348:C2352"/>
    <mergeCell ref="D2348:D2352"/>
    <mergeCell ref="E2348:E2352"/>
    <mergeCell ref="F2348:F2352"/>
    <mergeCell ref="G2348:G2352"/>
    <mergeCell ref="H2348:H2352"/>
    <mergeCell ref="J2348:J2352"/>
    <mergeCell ref="O2348:O2352"/>
    <mergeCell ref="N2345:N2347"/>
    <mergeCell ref="M2336:M2343"/>
    <mergeCell ref="N2336:N2343"/>
    <mergeCell ref="J2336:J2343"/>
    <mergeCell ref="K2336:K2343"/>
    <mergeCell ref="L2336:L2343"/>
    <mergeCell ref="J2345:J2347"/>
    <mergeCell ref="K2345:K2347"/>
    <mergeCell ref="L2345:L2347"/>
    <mergeCell ref="M2345:M2347"/>
    <mergeCell ref="O2336:O2343"/>
    <mergeCell ref="A2345:A2347"/>
    <mergeCell ref="C2345:C2347"/>
    <mergeCell ref="D2345:D2347"/>
    <mergeCell ref="E2345:E2347"/>
    <mergeCell ref="F2345:F2347"/>
    <mergeCell ref="G2345:G2347"/>
    <mergeCell ref="H2345:H2347"/>
    <mergeCell ref="G2336:G2343"/>
    <mergeCell ref="H2336:H2343"/>
    <mergeCell ref="J2311:J2313"/>
    <mergeCell ref="K2311:K2313"/>
    <mergeCell ref="L2311:L2313"/>
    <mergeCell ref="M2311:M2313"/>
    <mergeCell ref="A2311:A2313"/>
    <mergeCell ref="C2311:C2313"/>
    <mergeCell ref="D2311:D2313"/>
    <mergeCell ref="E2311:E2313"/>
    <mergeCell ref="H2311:H2313"/>
    <mergeCell ref="I2311:I2313"/>
    <mergeCell ref="A2314:A2321"/>
    <mergeCell ref="C2314:C2321"/>
    <mergeCell ref="D2314:D2321"/>
    <mergeCell ref="E2314:E2321"/>
    <mergeCell ref="F2314:F2321"/>
    <mergeCell ref="G2314:G2321"/>
    <mergeCell ref="H2322:H2330"/>
    <mergeCell ref="I2322:I2330"/>
    <mergeCell ref="J2314:J2321"/>
    <mergeCell ref="K2314:K2321"/>
    <mergeCell ref="J2322:J2330"/>
    <mergeCell ref="K2322:K2330"/>
    <mergeCell ref="H2314:H2321"/>
    <mergeCell ref="I2314:I2321"/>
    <mergeCell ref="G2331:G2334"/>
    <mergeCell ref="A2322:A2330"/>
    <mergeCell ref="C2322:C2330"/>
    <mergeCell ref="D2322:D2330"/>
    <mergeCell ref="E2322:E2330"/>
    <mergeCell ref="F2322:F2330"/>
    <mergeCell ref="G2322:G2330"/>
    <mergeCell ref="A2331:A2334"/>
    <mergeCell ref="C2331:C2334"/>
    <mergeCell ref="M2307:M2310"/>
    <mergeCell ref="D2331:D2334"/>
    <mergeCell ref="E2331:E2334"/>
    <mergeCell ref="L2331:L2334"/>
    <mergeCell ref="M2331:M2334"/>
    <mergeCell ref="H2331:H2334"/>
    <mergeCell ref="I2331:I2334"/>
    <mergeCell ref="J2331:J2334"/>
    <mergeCell ref="K2331:K2334"/>
    <mergeCell ref="F2331:F2334"/>
    <mergeCell ref="L2314:L2321"/>
    <mergeCell ref="M2314:M2321"/>
    <mergeCell ref="L2322:L2330"/>
    <mergeCell ref="M2322:M2330"/>
    <mergeCell ref="N2314:N2321"/>
    <mergeCell ref="O2314:O2321"/>
    <mergeCell ref="N2322:N2330"/>
    <mergeCell ref="O2322:O2330"/>
    <mergeCell ref="M2301:M2306"/>
    <mergeCell ref="L2301:L2306"/>
    <mergeCell ref="N2301:N2306"/>
    <mergeCell ref="O2301:O2306"/>
    <mergeCell ref="N2331:N2334"/>
    <mergeCell ref="O2331:O2334"/>
    <mergeCell ref="N2311:N2313"/>
    <mergeCell ref="O2311:O2313"/>
    <mergeCell ref="N2307:N2310"/>
    <mergeCell ref="O2307:O2310"/>
    <mergeCell ref="A2307:A2310"/>
    <mergeCell ref="C2307:C2310"/>
    <mergeCell ref="D2307:D2310"/>
    <mergeCell ref="E2307:E2310"/>
    <mergeCell ref="K2307:K2310"/>
    <mergeCell ref="L2307:L2310"/>
    <mergeCell ref="H2307:H2310"/>
    <mergeCell ref="I2307:I2310"/>
    <mergeCell ref="J2307:J2310"/>
    <mergeCell ref="D2301:D2306"/>
    <mergeCell ref="E2301:E2306"/>
    <mergeCell ref="H2301:H2306"/>
    <mergeCell ref="I2301:I2306"/>
    <mergeCell ref="N2289:N2300"/>
    <mergeCell ref="O2289:O2300"/>
    <mergeCell ref="M2289:M2300"/>
    <mergeCell ref="J2301:J2306"/>
    <mergeCell ref="K2301:K2306"/>
    <mergeCell ref="K2289:K2300"/>
    <mergeCell ref="L2289:L2300"/>
    <mergeCell ref="J2289:J2300"/>
    <mergeCell ref="A2289:A2300"/>
    <mergeCell ref="C2289:C2300"/>
    <mergeCell ref="D2289:D2300"/>
    <mergeCell ref="E2289:E2300"/>
    <mergeCell ref="H2289:H2300"/>
    <mergeCell ref="I2289:I2300"/>
    <mergeCell ref="A2301:A2306"/>
    <mergeCell ref="C2301:C2306"/>
    <mergeCell ref="F2289:F2300"/>
    <mergeCell ref="G2289:G2300"/>
    <mergeCell ref="L2285:L2288"/>
    <mergeCell ref="M2285:M2288"/>
    <mergeCell ref="J2285:J2288"/>
    <mergeCell ref="K2285:K2288"/>
    <mergeCell ref="F2285:F2288"/>
    <mergeCell ref="G2285:G2288"/>
    <mergeCell ref="N2285:N2288"/>
    <mergeCell ref="O2285:O2288"/>
    <mergeCell ref="L2282:L2284"/>
    <mergeCell ref="M2282:M2284"/>
    <mergeCell ref="N2282:N2284"/>
    <mergeCell ref="O2282:O2284"/>
    <mergeCell ref="A2285:A2288"/>
    <mergeCell ref="C2285:C2288"/>
    <mergeCell ref="D2285:D2288"/>
    <mergeCell ref="E2285:E2288"/>
    <mergeCell ref="A2282:A2284"/>
    <mergeCell ref="C2282:C2284"/>
    <mergeCell ref="D2282:D2284"/>
    <mergeCell ref="E2282:E2284"/>
    <mergeCell ref="H2285:H2288"/>
    <mergeCell ref="I2285:I2288"/>
    <mergeCell ref="H2282:H2284"/>
    <mergeCell ref="I2282:I2284"/>
    <mergeCell ref="J2282:J2284"/>
    <mergeCell ref="K2282:K2284"/>
    <mergeCell ref="F2282:F2284"/>
    <mergeCell ref="G2282:G2284"/>
    <mergeCell ref="H2274:H2281"/>
    <mergeCell ref="I2274:I2281"/>
    <mergeCell ref="A2274:A2281"/>
    <mergeCell ref="C2274:C2281"/>
    <mergeCell ref="D2274:D2281"/>
    <mergeCell ref="E2274:E2281"/>
    <mergeCell ref="F2274:F2281"/>
    <mergeCell ref="G2274:G2281"/>
    <mergeCell ref="N2271:N2273"/>
    <mergeCell ref="O2271:O2273"/>
    <mergeCell ref="J2274:J2281"/>
    <mergeCell ref="K2274:K2281"/>
    <mergeCell ref="L2274:L2281"/>
    <mergeCell ref="M2274:M2281"/>
    <mergeCell ref="N2274:N2281"/>
    <mergeCell ref="O2274:O2281"/>
    <mergeCell ref="M2268:M2270"/>
    <mergeCell ref="G2271:G2273"/>
    <mergeCell ref="H2271:H2273"/>
    <mergeCell ref="I2271:I2273"/>
    <mergeCell ref="J2271:J2273"/>
    <mergeCell ref="M2271:M2273"/>
    <mergeCell ref="N2268:N2270"/>
    <mergeCell ref="O2268:O2270"/>
    <mergeCell ref="A2271:A2273"/>
    <mergeCell ref="C2271:C2273"/>
    <mergeCell ref="D2271:D2273"/>
    <mergeCell ref="E2271:E2273"/>
    <mergeCell ref="F2271:F2273"/>
    <mergeCell ref="L2271:L2273"/>
    <mergeCell ref="K2268:K2270"/>
    <mergeCell ref="L2268:L2270"/>
    <mergeCell ref="O2264:O2267"/>
    <mergeCell ref="A2268:A2270"/>
    <mergeCell ref="C2268:C2270"/>
    <mergeCell ref="D2268:D2270"/>
    <mergeCell ref="E2268:E2270"/>
    <mergeCell ref="F2268:F2270"/>
    <mergeCell ref="G2268:G2270"/>
    <mergeCell ref="H2268:H2270"/>
    <mergeCell ref="I2268:I2270"/>
    <mergeCell ref="J2268:J2270"/>
    <mergeCell ref="N2264:N2267"/>
    <mergeCell ref="G2216:G2219"/>
    <mergeCell ref="H2216:H2219"/>
    <mergeCell ref="I2216:I2219"/>
    <mergeCell ref="I2226:I2231"/>
    <mergeCell ref="J2226:J2231"/>
    <mergeCell ref="K2226:K2231"/>
    <mergeCell ref="L2226:L2231"/>
    <mergeCell ref="M2226:M2231"/>
    <mergeCell ref="I2264:I2267"/>
    <mergeCell ref="A2237:A2253"/>
    <mergeCell ref="C2237:C2253"/>
    <mergeCell ref="M2264:M2267"/>
    <mergeCell ref="J2264:J2267"/>
    <mergeCell ref="K2264:K2267"/>
    <mergeCell ref="L2264:L2267"/>
    <mergeCell ref="L2254:L2263"/>
    <mergeCell ref="M2254:M2263"/>
    <mergeCell ref="J2254:J2263"/>
    <mergeCell ref="K2254:K2263"/>
    <mergeCell ref="G2205:G2215"/>
    <mergeCell ref="F2226:F2231"/>
    <mergeCell ref="G2226:G2231"/>
    <mergeCell ref="H2226:H2231"/>
    <mergeCell ref="A2264:A2267"/>
    <mergeCell ref="C2264:C2267"/>
    <mergeCell ref="D2264:D2267"/>
    <mergeCell ref="E2264:E2267"/>
    <mergeCell ref="F2237:F2253"/>
    <mergeCell ref="G2254:G2263"/>
    <mergeCell ref="A2216:A2219"/>
    <mergeCell ref="C2216:C2219"/>
    <mergeCell ref="D2216:D2219"/>
    <mergeCell ref="E2216:E2219"/>
    <mergeCell ref="O2205:O2215"/>
    <mergeCell ref="F2264:F2267"/>
    <mergeCell ref="G2264:G2267"/>
    <mergeCell ref="H2264:H2267"/>
    <mergeCell ref="H2205:H2215"/>
    <mergeCell ref="F2216:F2219"/>
    <mergeCell ref="G2201:G2204"/>
    <mergeCell ref="A2205:A2215"/>
    <mergeCell ref="C2205:C2215"/>
    <mergeCell ref="D2205:D2215"/>
    <mergeCell ref="E2205:E2215"/>
    <mergeCell ref="A2201:A2204"/>
    <mergeCell ref="C2201:C2204"/>
    <mergeCell ref="D2201:D2204"/>
    <mergeCell ref="E2201:E2204"/>
    <mergeCell ref="F2205:F2215"/>
    <mergeCell ref="C2193:C2200"/>
    <mergeCell ref="D2193:D2200"/>
    <mergeCell ref="E2193:E2200"/>
    <mergeCell ref="F2193:F2200"/>
    <mergeCell ref="O2201:O2204"/>
    <mergeCell ref="H2201:H2204"/>
    <mergeCell ref="I2201:I2204"/>
    <mergeCell ref="J2201:J2204"/>
    <mergeCell ref="L2201:L2204"/>
    <mergeCell ref="F2201:F2204"/>
    <mergeCell ref="E2190:E2192"/>
    <mergeCell ref="G2193:G2200"/>
    <mergeCell ref="O2193:O2200"/>
    <mergeCell ref="L2205:L2215"/>
    <mergeCell ref="H2193:H2200"/>
    <mergeCell ref="I2193:I2200"/>
    <mergeCell ref="N2193:N2200"/>
    <mergeCell ref="K2201:K2204"/>
    <mergeCell ref="I2205:I2215"/>
    <mergeCell ref="M2205:M2215"/>
    <mergeCell ref="F2190:F2192"/>
    <mergeCell ref="G2190:G2192"/>
    <mergeCell ref="A2193:A2200"/>
    <mergeCell ref="M2193:M2200"/>
    <mergeCell ref="K2190:K2192"/>
    <mergeCell ref="L2190:L2192"/>
    <mergeCell ref="M2190:M2192"/>
    <mergeCell ref="A2190:A2192"/>
    <mergeCell ref="C2190:C2192"/>
    <mergeCell ref="D2190:D2192"/>
    <mergeCell ref="O2216:O2219"/>
    <mergeCell ref="H2190:H2192"/>
    <mergeCell ref="I2190:I2192"/>
    <mergeCell ref="J2190:J2192"/>
    <mergeCell ref="M2201:M2204"/>
    <mergeCell ref="J2205:J2215"/>
    <mergeCell ref="K2205:K2215"/>
    <mergeCell ref="J2193:J2200"/>
    <mergeCell ref="N2190:N2192"/>
    <mergeCell ref="O2190:O2192"/>
    <mergeCell ref="J2216:J2219"/>
    <mergeCell ref="K2216:K2219"/>
    <mergeCell ref="L2216:L2219"/>
    <mergeCell ref="M2216:M2219"/>
    <mergeCell ref="N2216:N2219"/>
    <mergeCell ref="K2193:K2200"/>
    <mergeCell ref="L2193:L2200"/>
    <mergeCell ref="N2205:N2215"/>
    <mergeCell ref="N2201:N2204"/>
    <mergeCell ref="O2161:O2165"/>
    <mergeCell ref="O2156:O2160"/>
    <mergeCell ref="O2166:O2170"/>
    <mergeCell ref="K1932:K1939"/>
    <mergeCell ref="I2182:I2189"/>
    <mergeCell ref="J2182:J2189"/>
    <mergeCell ref="M2182:M2189"/>
    <mergeCell ref="N2182:N2189"/>
    <mergeCell ref="K2182:K2189"/>
    <mergeCell ref="L1932:L1939"/>
    <mergeCell ref="A2182:A2189"/>
    <mergeCell ref="C2182:C2189"/>
    <mergeCell ref="D2182:D2189"/>
    <mergeCell ref="E2182:E2189"/>
    <mergeCell ref="N1932:N1939"/>
    <mergeCell ref="O1932:O1939"/>
    <mergeCell ref="L2182:L2189"/>
    <mergeCell ref="K2179:K2181"/>
    <mergeCell ref="O2179:O2181"/>
    <mergeCell ref="O2182:O2189"/>
    <mergeCell ref="M1932:M1939"/>
    <mergeCell ref="M2161:M2165"/>
    <mergeCell ref="I2179:I2181"/>
    <mergeCell ref="J2179:J2181"/>
    <mergeCell ref="F2182:F2189"/>
    <mergeCell ref="O2171:O2178"/>
    <mergeCell ref="F2179:F2181"/>
    <mergeCell ref="G2179:G2181"/>
    <mergeCell ref="H2179:H2181"/>
    <mergeCell ref="L2179:L2181"/>
    <mergeCell ref="L2161:L2165"/>
    <mergeCell ref="M2179:M2181"/>
    <mergeCell ref="N2179:N2181"/>
    <mergeCell ref="N2156:N2160"/>
    <mergeCell ref="N2166:N2170"/>
    <mergeCell ref="N2161:N2165"/>
    <mergeCell ref="N2171:N2178"/>
    <mergeCell ref="J1932:J1939"/>
    <mergeCell ref="I1957:I1960"/>
    <mergeCell ref="J1957:J1960"/>
    <mergeCell ref="I1961:I1968"/>
    <mergeCell ref="J1961:J1968"/>
    <mergeCell ref="D175:D178"/>
    <mergeCell ref="E175:E178"/>
    <mergeCell ref="H175:H178"/>
    <mergeCell ref="H1836:H1843"/>
    <mergeCell ref="G1836:G1843"/>
    <mergeCell ref="J2156:J2160"/>
    <mergeCell ref="I2166:I2170"/>
    <mergeCell ref="J2166:J2170"/>
    <mergeCell ref="G2161:G2165"/>
    <mergeCell ref="H2161:H2165"/>
    <mergeCell ref="I2156:I2160"/>
    <mergeCell ref="G2156:G2160"/>
    <mergeCell ref="J2161:J2165"/>
    <mergeCell ref="K2166:K2170"/>
    <mergeCell ref="K2171:K2178"/>
    <mergeCell ref="I2161:I2165"/>
    <mergeCell ref="F2166:F2170"/>
    <mergeCell ref="F2161:F2165"/>
    <mergeCell ref="H2166:H2170"/>
    <mergeCell ref="G2171:G2178"/>
    <mergeCell ref="J2171:J2178"/>
    <mergeCell ref="D2171:D2178"/>
    <mergeCell ref="E2171:E2178"/>
    <mergeCell ref="D2166:D2170"/>
    <mergeCell ref="M2171:M2178"/>
    <mergeCell ref="I2171:I2178"/>
    <mergeCell ref="L2171:L2178"/>
    <mergeCell ref="M2166:M2170"/>
    <mergeCell ref="L2166:L2170"/>
    <mergeCell ref="F2171:F2178"/>
    <mergeCell ref="H2171:H2178"/>
    <mergeCell ref="A2179:A2181"/>
    <mergeCell ref="C2179:C2181"/>
    <mergeCell ref="D2179:D2181"/>
    <mergeCell ref="E2179:E2181"/>
    <mergeCell ref="C2156:C2160"/>
    <mergeCell ref="E2166:E2170"/>
    <mergeCell ref="A2166:A2170"/>
    <mergeCell ref="C2166:C2170"/>
    <mergeCell ref="A2171:A2178"/>
    <mergeCell ref="C2171:C2178"/>
    <mergeCell ref="A2161:A2165"/>
    <mergeCell ref="C2161:C2165"/>
    <mergeCell ref="D2161:D2165"/>
    <mergeCell ref="E2161:E2165"/>
    <mergeCell ref="D1836:D1843"/>
    <mergeCell ref="E1836:E1843"/>
    <mergeCell ref="D1870:D1881"/>
    <mergeCell ref="E1870:E1881"/>
    <mergeCell ref="E1844:E1854"/>
    <mergeCell ref="D1894:D1896"/>
    <mergeCell ref="F1836:F1843"/>
    <mergeCell ref="C1870:C1881"/>
    <mergeCell ref="H2156:H2160"/>
    <mergeCell ref="H1924:H1931"/>
    <mergeCell ref="G2166:G2170"/>
    <mergeCell ref="A1932:A1939"/>
    <mergeCell ref="C1932:C1939"/>
    <mergeCell ref="D1932:D1939"/>
    <mergeCell ref="E1932:E1939"/>
    <mergeCell ref="F1932:F1939"/>
    <mergeCell ref="G1932:G1939"/>
    <mergeCell ref="A1924:A1931"/>
    <mergeCell ref="N1924:N1931"/>
    <mergeCell ref="O1924:O1931"/>
    <mergeCell ref="O1906:O1914"/>
    <mergeCell ref="M1915:M1923"/>
    <mergeCell ref="L1915:L1923"/>
    <mergeCell ref="O1915:O1923"/>
    <mergeCell ref="N1915:N1923"/>
    <mergeCell ref="L1906:L1914"/>
    <mergeCell ref="O1831:O1835"/>
    <mergeCell ref="I1831:I1835"/>
    <mergeCell ref="H1831:H1835"/>
    <mergeCell ref="I1836:I1843"/>
    <mergeCell ref="J1836:J1843"/>
    <mergeCell ref="M1828:M1830"/>
    <mergeCell ref="N1828:N1830"/>
    <mergeCell ref="O1828:O1830"/>
    <mergeCell ref="N1831:N1835"/>
    <mergeCell ref="K1836:K1843"/>
    <mergeCell ref="N1836:N1843"/>
    <mergeCell ref="O1836:O1843"/>
    <mergeCell ref="L1836:L1843"/>
    <mergeCell ref="M1836:M1843"/>
    <mergeCell ref="L1828:L1830"/>
    <mergeCell ref="N1800:N1802"/>
    <mergeCell ref="O1800:O1802"/>
    <mergeCell ref="M1800:M1802"/>
    <mergeCell ref="M1821:M1824"/>
    <mergeCell ref="N1816:N1819"/>
    <mergeCell ref="O1816:O1819"/>
    <mergeCell ref="N1803:N1815"/>
    <mergeCell ref="O1803:O1815"/>
    <mergeCell ref="A1821:A1824"/>
    <mergeCell ref="M1816:M1819"/>
    <mergeCell ref="D1828:D1830"/>
    <mergeCell ref="E1825:E1827"/>
    <mergeCell ref="F1825:F1827"/>
    <mergeCell ref="H1825:H1827"/>
    <mergeCell ref="M1825:M1827"/>
    <mergeCell ref="G1828:G1830"/>
    <mergeCell ref="C1825:C1827"/>
    <mergeCell ref="D1825:D1827"/>
    <mergeCell ref="A1828:A1830"/>
    <mergeCell ref="C1828:C1830"/>
    <mergeCell ref="E1828:E1830"/>
    <mergeCell ref="F1828:F1830"/>
    <mergeCell ref="H1828:H1830"/>
    <mergeCell ref="I1828:I1830"/>
    <mergeCell ref="G1825:G1827"/>
    <mergeCell ref="I1825:I1827"/>
    <mergeCell ref="J1825:J1827"/>
    <mergeCell ref="D1831:D1835"/>
    <mergeCell ref="E1831:E1835"/>
    <mergeCell ref="F1831:F1835"/>
    <mergeCell ref="J1831:J1835"/>
    <mergeCell ref="G1831:G1835"/>
    <mergeCell ref="N1825:N1827"/>
    <mergeCell ref="O1825:O1827"/>
    <mergeCell ref="L1825:L1827"/>
    <mergeCell ref="K1825:K1827"/>
    <mergeCell ref="O1821:O1824"/>
    <mergeCell ref="N1821:N1824"/>
    <mergeCell ref="H1821:H1824"/>
    <mergeCell ref="I1821:I1824"/>
    <mergeCell ref="K1821:K1824"/>
    <mergeCell ref="L1821:L1824"/>
    <mergeCell ref="D1821:D1824"/>
    <mergeCell ref="E1821:E1824"/>
    <mergeCell ref="F1821:F1824"/>
    <mergeCell ref="G1821:G1824"/>
    <mergeCell ref="J1821:J1824"/>
    <mergeCell ref="G1816:G1819"/>
    <mergeCell ref="H1816:H1819"/>
    <mergeCell ref="I1816:I1819"/>
    <mergeCell ref="F1816:F1819"/>
    <mergeCell ref="J1803:J1815"/>
    <mergeCell ref="F1803:F1815"/>
    <mergeCell ref="G1803:G1815"/>
    <mergeCell ref="H1803:H1815"/>
    <mergeCell ref="I1803:I1815"/>
    <mergeCell ref="D1816:D1819"/>
    <mergeCell ref="E1803:E1815"/>
    <mergeCell ref="A1816:A1819"/>
    <mergeCell ref="C1816:C1819"/>
    <mergeCell ref="C1803:C1815"/>
    <mergeCell ref="E1800:E1802"/>
    <mergeCell ref="E1816:E1819"/>
    <mergeCell ref="F1800:F1802"/>
    <mergeCell ref="G1800:G1802"/>
    <mergeCell ref="D1800:D1802"/>
    <mergeCell ref="D1803:D1815"/>
    <mergeCell ref="D1776:D1792"/>
    <mergeCell ref="E1776:E1792"/>
    <mergeCell ref="F1776:F1792"/>
    <mergeCell ref="G1776:G1792"/>
    <mergeCell ref="C1793:C1799"/>
    <mergeCell ref="I1793:I1799"/>
    <mergeCell ref="H1793:H1799"/>
    <mergeCell ref="F1793:F1799"/>
    <mergeCell ref="G1793:G1799"/>
    <mergeCell ref="E1793:E1799"/>
    <mergeCell ref="M2060:M2069"/>
    <mergeCell ref="L1800:L1802"/>
    <mergeCell ref="J1800:J1802"/>
    <mergeCell ref="K1800:K1802"/>
    <mergeCell ref="M1803:M1815"/>
    <mergeCell ref="L1831:L1835"/>
    <mergeCell ref="M1831:M1835"/>
    <mergeCell ref="K1924:K1931"/>
    <mergeCell ref="M1844:M1854"/>
    <mergeCell ref="L1870:L1881"/>
    <mergeCell ref="N2060:N2069"/>
    <mergeCell ref="O2060:O2069"/>
    <mergeCell ref="I1776:I1792"/>
    <mergeCell ref="J1776:J1792"/>
    <mergeCell ref="K1776:K1792"/>
    <mergeCell ref="O1776:O1792"/>
    <mergeCell ref="I1800:I1802"/>
    <mergeCell ref="O1844:O1854"/>
    <mergeCell ref="J1793:J1799"/>
    <mergeCell ref="L1844:L1854"/>
    <mergeCell ref="N1844:N1854"/>
    <mergeCell ref="A1765:A1775"/>
    <mergeCell ref="C1765:C1775"/>
    <mergeCell ref="D1765:D1775"/>
    <mergeCell ref="E1765:E1775"/>
    <mergeCell ref="F1765:F1775"/>
    <mergeCell ref="H1776:H1792"/>
    <mergeCell ref="H1800:H1802"/>
    <mergeCell ref="M1793:M1799"/>
    <mergeCell ref="A1776:A1792"/>
    <mergeCell ref="O1765:O1775"/>
    <mergeCell ref="J1765:J1775"/>
    <mergeCell ref="K1765:K1775"/>
    <mergeCell ref="J1762:J1764"/>
    <mergeCell ref="L1776:L1792"/>
    <mergeCell ref="O1762:O1764"/>
    <mergeCell ref="M1765:M1775"/>
    <mergeCell ref="N1776:N1792"/>
    <mergeCell ref="K1762:K1764"/>
    <mergeCell ref="I1712:I1719"/>
    <mergeCell ref="J1712:J1719"/>
    <mergeCell ref="K1712:K1719"/>
    <mergeCell ref="J96:J99"/>
    <mergeCell ref="J346:J351"/>
    <mergeCell ref="N1765:N1775"/>
    <mergeCell ref="L175:L178"/>
    <mergeCell ref="K175:K178"/>
    <mergeCell ref="I175:I178"/>
    <mergeCell ref="J175:J178"/>
    <mergeCell ref="L1605:L1609"/>
    <mergeCell ref="L1610:L1615"/>
    <mergeCell ref="L1616:L1628"/>
    <mergeCell ref="M84:M88"/>
    <mergeCell ref="N84:N88"/>
    <mergeCell ref="L84:L88"/>
    <mergeCell ref="L1521:L1528"/>
    <mergeCell ref="N1521:N1528"/>
    <mergeCell ref="L1478:L1484"/>
    <mergeCell ref="N1515:N1520"/>
    <mergeCell ref="M1747:M1760"/>
    <mergeCell ref="N1762:N1764"/>
    <mergeCell ref="N489:N492"/>
    <mergeCell ref="M407:M416"/>
    <mergeCell ref="N407:N416"/>
    <mergeCell ref="N1605:N1609"/>
    <mergeCell ref="M1616:M1628"/>
    <mergeCell ref="N1598:N1604"/>
    <mergeCell ref="N1567:N1568"/>
    <mergeCell ref="M1521:M1528"/>
    <mergeCell ref="K1855:K1857"/>
    <mergeCell ref="J1844:J1854"/>
    <mergeCell ref="K1816:K1819"/>
    <mergeCell ref="J1828:J1830"/>
    <mergeCell ref="K1831:K1835"/>
    <mergeCell ref="L1747:L1760"/>
    <mergeCell ref="L1816:L1819"/>
    <mergeCell ref="L1803:L1815"/>
    <mergeCell ref="J1816:J1819"/>
    <mergeCell ref="K1828:K1830"/>
    <mergeCell ref="K1803:K1815"/>
    <mergeCell ref="G2507:G2514"/>
    <mergeCell ref="H2507:H2514"/>
    <mergeCell ref="I2507:I2514"/>
    <mergeCell ref="J2507:J2514"/>
    <mergeCell ref="K2507:K2514"/>
    <mergeCell ref="K2161:K2165"/>
    <mergeCell ref="K2271:K2273"/>
    <mergeCell ref="K1844:K1854"/>
    <mergeCell ref="G2182:G2189"/>
    <mergeCell ref="H2182:H2189"/>
    <mergeCell ref="O11:O13"/>
    <mergeCell ref="L11:L13"/>
    <mergeCell ref="M11:M13"/>
    <mergeCell ref="N11:N13"/>
    <mergeCell ref="J2060:J2069"/>
    <mergeCell ref="K2060:K2069"/>
    <mergeCell ref="L2060:L2069"/>
    <mergeCell ref="J1747:J1760"/>
    <mergeCell ref="K1862:K1864"/>
    <mergeCell ref="K11:K13"/>
    <mergeCell ref="J51:J56"/>
    <mergeCell ref="J39:J43"/>
    <mergeCell ref="K44:K50"/>
    <mergeCell ref="K51:K56"/>
    <mergeCell ref="J20:J23"/>
    <mergeCell ref="J44:J50"/>
    <mergeCell ref="J11:J13"/>
    <mergeCell ref="K1793:K1799"/>
    <mergeCell ref="I84:I88"/>
    <mergeCell ref="G96:G99"/>
    <mergeCell ref="H64:H71"/>
    <mergeCell ref="G64:G71"/>
    <mergeCell ref="H84:H88"/>
    <mergeCell ref="G72:G74"/>
    <mergeCell ref="G84:G88"/>
    <mergeCell ref="H1679:H1686"/>
    <mergeCell ref="H1647:H1657"/>
    <mergeCell ref="H11:H13"/>
    <mergeCell ref="F134:F137"/>
    <mergeCell ref="G126:G133"/>
    <mergeCell ref="F126:F133"/>
    <mergeCell ref="F44:F50"/>
    <mergeCell ref="G44:G50"/>
    <mergeCell ref="G80:G81"/>
    <mergeCell ref="G51:G56"/>
    <mergeCell ref="H20:H23"/>
    <mergeCell ref="G20:G23"/>
    <mergeCell ref="I11:I13"/>
    <mergeCell ref="K1673:K1678"/>
    <mergeCell ref="N1679:N1686"/>
    <mergeCell ref="N1673:N1678"/>
    <mergeCell ref="L1679:L1686"/>
    <mergeCell ref="N1662:N1664"/>
    <mergeCell ref="N1647:N1657"/>
    <mergeCell ref="K1598:K1604"/>
    <mergeCell ref="L1598:L1604"/>
    <mergeCell ref="M1598:M1604"/>
    <mergeCell ref="E1679:E1686"/>
    <mergeCell ref="F1679:F1686"/>
    <mergeCell ref="G1679:G1686"/>
    <mergeCell ref="I1647:I1657"/>
    <mergeCell ref="G1647:G1657"/>
    <mergeCell ref="H1673:H1678"/>
    <mergeCell ref="I1673:I1678"/>
    <mergeCell ref="F1673:F1678"/>
    <mergeCell ref="I1679:I1686"/>
    <mergeCell ref="G1673:G1678"/>
    <mergeCell ref="O1662:O1664"/>
    <mergeCell ref="O1647:O1657"/>
    <mergeCell ref="J1679:J1686"/>
    <mergeCell ref="K1679:K1686"/>
    <mergeCell ref="J1673:J1678"/>
    <mergeCell ref="L1647:L1657"/>
    <mergeCell ref="M1647:M1657"/>
    <mergeCell ref="O1679:O1686"/>
    <mergeCell ref="A1662:A1664"/>
    <mergeCell ref="C1662:C1664"/>
    <mergeCell ref="F1647:F1657"/>
    <mergeCell ref="A1647:A1657"/>
    <mergeCell ref="C1647:C1657"/>
    <mergeCell ref="D1647:D1657"/>
    <mergeCell ref="E1647:E1657"/>
    <mergeCell ref="E1662:E1664"/>
    <mergeCell ref="D1662:D1664"/>
    <mergeCell ref="G1636:G1646"/>
    <mergeCell ref="H1636:H1646"/>
    <mergeCell ref="J1605:J1609"/>
    <mergeCell ref="I1636:I1646"/>
    <mergeCell ref="I1662:I1664"/>
    <mergeCell ref="J1647:J1657"/>
    <mergeCell ref="J1636:J1646"/>
    <mergeCell ref="H1616:H1628"/>
    <mergeCell ref="H1629:H1635"/>
    <mergeCell ref="I1616:I1628"/>
    <mergeCell ref="F1636:F1646"/>
    <mergeCell ref="D1610:D1615"/>
    <mergeCell ref="E1610:E1615"/>
    <mergeCell ref="F1610:F1615"/>
    <mergeCell ref="F1616:F1628"/>
    <mergeCell ref="D1629:D1635"/>
    <mergeCell ref="E1629:E1635"/>
    <mergeCell ref="F1629:F1635"/>
    <mergeCell ref="D1636:D1646"/>
    <mergeCell ref="E1636:E1646"/>
    <mergeCell ref="A1616:A1628"/>
    <mergeCell ref="C1616:C1628"/>
    <mergeCell ref="D1616:D1628"/>
    <mergeCell ref="E1616:E1628"/>
    <mergeCell ref="A1629:A1635"/>
    <mergeCell ref="C1629:C1635"/>
    <mergeCell ref="A1636:A1646"/>
    <mergeCell ref="C1636:C1646"/>
    <mergeCell ref="N1610:N1615"/>
    <mergeCell ref="M1605:M1609"/>
    <mergeCell ref="A1605:A1609"/>
    <mergeCell ref="C1605:C1609"/>
    <mergeCell ref="D1605:D1609"/>
    <mergeCell ref="E1605:E1609"/>
    <mergeCell ref="G1605:G1609"/>
    <mergeCell ref="H1610:H1615"/>
    <mergeCell ref="C1598:C1604"/>
    <mergeCell ref="D1598:D1604"/>
    <mergeCell ref="E1598:E1604"/>
    <mergeCell ref="I1605:I1609"/>
    <mergeCell ref="C1610:C1615"/>
    <mergeCell ref="G1610:G1615"/>
    <mergeCell ref="K1605:K1609"/>
    <mergeCell ref="I1610:I1615"/>
    <mergeCell ref="G1598:G1604"/>
    <mergeCell ref="H1598:H1604"/>
    <mergeCell ref="H1605:H1609"/>
    <mergeCell ref="F1598:F1604"/>
    <mergeCell ref="K1610:K1615"/>
    <mergeCell ref="F1605:F1609"/>
    <mergeCell ref="G1616:G1628"/>
    <mergeCell ref="G1582:G1597"/>
    <mergeCell ref="H1582:H1597"/>
    <mergeCell ref="A1582:A1597"/>
    <mergeCell ref="C1582:C1597"/>
    <mergeCell ref="D1582:D1597"/>
    <mergeCell ref="E1582:E1597"/>
    <mergeCell ref="F1582:F1597"/>
    <mergeCell ref="A1610:A1615"/>
    <mergeCell ref="A1598:A1604"/>
    <mergeCell ref="O1598:O1604"/>
    <mergeCell ref="I1598:I1604"/>
    <mergeCell ref="O1582:O1597"/>
    <mergeCell ref="L1582:L1597"/>
    <mergeCell ref="I1582:I1597"/>
    <mergeCell ref="K1582:K1597"/>
    <mergeCell ref="M1582:M1597"/>
    <mergeCell ref="J1582:J1597"/>
    <mergeCell ref="J1598:J1604"/>
    <mergeCell ref="J1577:J1581"/>
    <mergeCell ref="H1577:H1581"/>
    <mergeCell ref="N1573:N1576"/>
    <mergeCell ref="O1577:O1581"/>
    <mergeCell ref="O1573:O1576"/>
    <mergeCell ref="M1573:M1576"/>
    <mergeCell ref="J1573:J1576"/>
    <mergeCell ref="A1577:A1581"/>
    <mergeCell ref="C1577:C1581"/>
    <mergeCell ref="D1577:D1581"/>
    <mergeCell ref="E1577:E1581"/>
    <mergeCell ref="M1569:M1572"/>
    <mergeCell ref="K1569:K1572"/>
    <mergeCell ref="L1569:L1572"/>
    <mergeCell ref="I1577:I1581"/>
    <mergeCell ref="K1577:K1581"/>
    <mergeCell ref="L1577:L1581"/>
    <mergeCell ref="F1577:F1581"/>
    <mergeCell ref="N1577:N1581"/>
    <mergeCell ref="G1577:G1581"/>
    <mergeCell ref="J1569:J1572"/>
    <mergeCell ref="K1573:K1576"/>
    <mergeCell ref="L1573:L1576"/>
    <mergeCell ref="N1569:N1572"/>
    <mergeCell ref="M1577:M1581"/>
    <mergeCell ref="G1569:G1572"/>
    <mergeCell ref="H1573:H1576"/>
    <mergeCell ref="O1569:O1572"/>
    <mergeCell ref="A1573:A1576"/>
    <mergeCell ref="C1573:C1576"/>
    <mergeCell ref="D1573:D1576"/>
    <mergeCell ref="E1573:E1576"/>
    <mergeCell ref="F1573:F1576"/>
    <mergeCell ref="I1573:I1576"/>
    <mergeCell ref="G1573:G1576"/>
    <mergeCell ref="A1569:A1572"/>
    <mergeCell ref="C1569:C1572"/>
    <mergeCell ref="D1569:D1572"/>
    <mergeCell ref="E1569:E1572"/>
    <mergeCell ref="F1569:F1572"/>
    <mergeCell ref="H1569:H1572"/>
    <mergeCell ref="M1567:M1568"/>
    <mergeCell ref="I1567:I1568"/>
    <mergeCell ref="J1567:J1568"/>
    <mergeCell ref="K1567:K1568"/>
    <mergeCell ref="I1569:I1572"/>
    <mergeCell ref="L1567:L1568"/>
    <mergeCell ref="N1535:N1542"/>
    <mergeCell ref="O1559:O1566"/>
    <mergeCell ref="A1567:A1568"/>
    <mergeCell ref="C1567:C1568"/>
    <mergeCell ref="D1567:D1568"/>
    <mergeCell ref="E1567:E1568"/>
    <mergeCell ref="F1567:F1568"/>
    <mergeCell ref="A1559:A1566"/>
    <mergeCell ref="C1559:C1566"/>
    <mergeCell ref="O1529:O1534"/>
    <mergeCell ref="J1559:J1566"/>
    <mergeCell ref="G1559:G1566"/>
    <mergeCell ref="H1559:H1566"/>
    <mergeCell ref="I1559:I1566"/>
    <mergeCell ref="N1559:N1566"/>
    <mergeCell ref="I1529:I1534"/>
    <mergeCell ref="K1559:K1566"/>
    <mergeCell ref="L1559:L1566"/>
    <mergeCell ref="M1559:M1566"/>
    <mergeCell ref="L1529:L1534"/>
    <mergeCell ref="M1529:M1534"/>
    <mergeCell ref="N1529:N1534"/>
    <mergeCell ref="J1529:J1534"/>
    <mergeCell ref="A1529:A1534"/>
    <mergeCell ref="I1521:I1528"/>
    <mergeCell ref="H1529:H1534"/>
    <mergeCell ref="A1521:A1528"/>
    <mergeCell ref="J1515:J1520"/>
    <mergeCell ref="I1515:I1520"/>
    <mergeCell ref="G1521:G1528"/>
    <mergeCell ref="H1521:H1528"/>
    <mergeCell ref="C1529:C1534"/>
    <mergeCell ref="D1529:D1534"/>
    <mergeCell ref="E1529:E1534"/>
    <mergeCell ref="D1521:D1528"/>
    <mergeCell ref="J1521:J1528"/>
    <mergeCell ref="O1497:O1504"/>
    <mergeCell ref="N1497:N1504"/>
    <mergeCell ref="M1505:M1514"/>
    <mergeCell ref="O1505:O1514"/>
    <mergeCell ref="L1497:L1504"/>
    <mergeCell ref="L1505:L1514"/>
    <mergeCell ref="N1505:N1514"/>
    <mergeCell ref="M1497:M1504"/>
    <mergeCell ref="O1490:O1496"/>
    <mergeCell ref="O1478:O1484"/>
    <mergeCell ref="L1490:L1496"/>
    <mergeCell ref="M1478:M1484"/>
    <mergeCell ref="N1485:N1489"/>
    <mergeCell ref="O1485:O1489"/>
    <mergeCell ref="L1485:L1489"/>
    <mergeCell ref="M1490:M1496"/>
    <mergeCell ref="N1490:N1496"/>
    <mergeCell ref="N1478:N1484"/>
    <mergeCell ref="J1490:J1496"/>
    <mergeCell ref="I1485:I1489"/>
    <mergeCell ref="K1474:K1477"/>
    <mergeCell ref="J1485:J1489"/>
    <mergeCell ref="J1474:J1477"/>
    <mergeCell ref="K1478:K1484"/>
    <mergeCell ref="I1478:I1484"/>
    <mergeCell ref="K1485:K1489"/>
    <mergeCell ref="F1469:F1473"/>
    <mergeCell ref="D1478:D1484"/>
    <mergeCell ref="H1465:H1468"/>
    <mergeCell ref="O1465:O1468"/>
    <mergeCell ref="L1465:L1468"/>
    <mergeCell ref="K1465:K1468"/>
    <mergeCell ref="N1474:N1477"/>
    <mergeCell ref="O1474:O1477"/>
    <mergeCell ref="O1469:O1473"/>
    <mergeCell ref="N1469:N1473"/>
    <mergeCell ref="L1469:L1473"/>
    <mergeCell ref="M1469:M1473"/>
    <mergeCell ref="M1474:M1477"/>
    <mergeCell ref="A1478:A1484"/>
    <mergeCell ref="E1469:E1473"/>
    <mergeCell ref="A1469:A1473"/>
    <mergeCell ref="C1469:C1473"/>
    <mergeCell ref="D1469:D1473"/>
    <mergeCell ref="C1478:C1484"/>
    <mergeCell ref="E1478:E1484"/>
    <mergeCell ref="J1478:J1484"/>
    <mergeCell ref="I1474:I1477"/>
    <mergeCell ref="H1478:H1484"/>
    <mergeCell ref="H1474:H1477"/>
    <mergeCell ref="J1469:J1473"/>
    <mergeCell ref="A1474:A1477"/>
    <mergeCell ref="F1478:F1484"/>
    <mergeCell ref="D1474:D1477"/>
    <mergeCell ref="E1474:E1477"/>
    <mergeCell ref="F1474:F1477"/>
    <mergeCell ref="K1469:K1473"/>
    <mergeCell ref="L1474:L1477"/>
    <mergeCell ref="A1485:A1489"/>
    <mergeCell ref="A1490:A1496"/>
    <mergeCell ref="C1490:C1496"/>
    <mergeCell ref="D1490:D1496"/>
    <mergeCell ref="E1490:E1496"/>
    <mergeCell ref="K1490:K1496"/>
    <mergeCell ref="I1469:I1473"/>
    <mergeCell ref="H1469:H1473"/>
    <mergeCell ref="A1505:A1514"/>
    <mergeCell ref="E1497:E1504"/>
    <mergeCell ref="D1497:D1504"/>
    <mergeCell ref="C1505:C1514"/>
    <mergeCell ref="E1515:E1520"/>
    <mergeCell ref="F1515:F1520"/>
    <mergeCell ref="A1497:A1504"/>
    <mergeCell ref="A1551:A1558"/>
    <mergeCell ref="C1551:C1558"/>
    <mergeCell ref="F1490:F1496"/>
    <mergeCell ref="F1529:F1534"/>
    <mergeCell ref="A1515:A1520"/>
    <mergeCell ref="K1529:K1534"/>
    <mergeCell ref="I1535:I1542"/>
    <mergeCell ref="A1535:A1542"/>
    <mergeCell ref="C1535:C1542"/>
    <mergeCell ref="H1543:H1550"/>
    <mergeCell ref="L1515:L1520"/>
    <mergeCell ref="C1515:C1520"/>
    <mergeCell ref="C1521:C1528"/>
    <mergeCell ref="G1515:G1520"/>
    <mergeCell ref="G1505:G1514"/>
    <mergeCell ref="F1521:F1528"/>
    <mergeCell ref="K1505:K1514"/>
    <mergeCell ref="E1505:E1514"/>
    <mergeCell ref="F1505:F1514"/>
    <mergeCell ref="H1515:H1520"/>
    <mergeCell ref="O1521:O1528"/>
    <mergeCell ref="G1485:G1489"/>
    <mergeCell ref="I1497:I1504"/>
    <mergeCell ref="G1497:G1504"/>
    <mergeCell ref="H1497:H1504"/>
    <mergeCell ref="I1490:I1496"/>
    <mergeCell ref="I1505:I1514"/>
    <mergeCell ref="H1505:H1514"/>
    <mergeCell ref="G1490:G1496"/>
    <mergeCell ref="H1485:H1489"/>
    <mergeCell ref="O1636:O1646"/>
    <mergeCell ref="K1636:K1646"/>
    <mergeCell ref="L1636:L1646"/>
    <mergeCell ref="O1605:O1609"/>
    <mergeCell ref="M1485:M1489"/>
    <mergeCell ref="O1535:O1542"/>
    <mergeCell ref="K1515:K1520"/>
    <mergeCell ref="M1515:M1520"/>
    <mergeCell ref="O1515:O1520"/>
    <mergeCell ref="K1521:K1528"/>
    <mergeCell ref="O1458:O1464"/>
    <mergeCell ref="K1458:K1464"/>
    <mergeCell ref="F1465:F1468"/>
    <mergeCell ref="I1465:I1468"/>
    <mergeCell ref="G1458:G1464"/>
    <mergeCell ref="N1458:N1464"/>
    <mergeCell ref="N1465:N1468"/>
    <mergeCell ref="F1458:F1464"/>
    <mergeCell ref="M1424:M1427"/>
    <mergeCell ref="M1435:M1443"/>
    <mergeCell ref="A1465:A1468"/>
    <mergeCell ref="C1465:C1468"/>
    <mergeCell ref="D1465:D1468"/>
    <mergeCell ref="G1465:G1468"/>
    <mergeCell ref="E1465:E1468"/>
    <mergeCell ref="K1454:K1457"/>
    <mergeCell ref="M1454:M1457"/>
    <mergeCell ref="G1435:G1443"/>
    <mergeCell ref="N1454:N1457"/>
    <mergeCell ref="O1454:O1457"/>
    <mergeCell ref="I1454:I1457"/>
    <mergeCell ref="I1435:I1443"/>
    <mergeCell ref="H1454:H1457"/>
    <mergeCell ref="N1424:N1427"/>
    <mergeCell ref="K1428:K1434"/>
    <mergeCell ref="L1428:L1434"/>
    <mergeCell ref="N1444:N1453"/>
    <mergeCell ref="K1424:K1427"/>
    <mergeCell ref="L1424:L1427"/>
    <mergeCell ref="J1444:J1453"/>
    <mergeCell ref="O1428:O1434"/>
    <mergeCell ref="L1444:L1453"/>
    <mergeCell ref="H1435:H1443"/>
    <mergeCell ref="O1444:O1453"/>
    <mergeCell ref="K1444:K1453"/>
    <mergeCell ref="M1428:M1434"/>
    <mergeCell ref="N1435:N1443"/>
    <mergeCell ref="M1444:M1453"/>
    <mergeCell ref="N1416:N1423"/>
    <mergeCell ref="N1383:N1385"/>
    <mergeCell ref="N1386:N1391"/>
    <mergeCell ref="O1372:O1382"/>
    <mergeCell ref="O1424:O1427"/>
    <mergeCell ref="A1428:A1434"/>
    <mergeCell ref="C1428:C1434"/>
    <mergeCell ref="D1428:D1434"/>
    <mergeCell ref="E1428:E1434"/>
    <mergeCell ref="N1428:N1434"/>
    <mergeCell ref="M929:M937"/>
    <mergeCell ref="N929:N937"/>
    <mergeCell ref="M1392:M1393"/>
    <mergeCell ref="M938:M940"/>
    <mergeCell ref="O1416:O1423"/>
    <mergeCell ref="O1392:O1393"/>
    <mergeCell ref="N1372:N1382"/>
    <mergeCell ref="N1392:N1393"/>
    <mergeCell ref="O1386:O1391"/>
    <mergeCell ref="N1406:N1415"/>
    <mergeCell ref="O890:O894"/>
    <mergeCell ref="M902:M917"/>
    <mergeCell ref="O902:O917"/>
    <mergeCell ref="N890:N894"/>
    <mergeCell ref="O1406:O1415"/>
    <mergeCell ref="M1406:M1415"/>
    <mergeCell ref="O929:O937"/>
    <mergeCell ref="O938:O940"/>
    <mergeCell ref="O1383:O1385"/>
    <mergeCell ref="M1386:M1391"/>
    <mergeCell ref="J1465:J1468"/>
    <mergeCell ref="I1458:I1464"/>
    <mergeCell ref="I1444:I1453"/>
    <mergeCell ref="H1458:H1464"/>
    <mergeCell ref="O887:O889"/>
    <mergeCell ref="M890:M894"/>
    <mergeCell ref="L887:L889"/>
    <mergeCell ref="N887:N889"/>
    <mergeCell ref="O918:O928"/>
    <mergeCell ref="M918:M928"/>
    <mergeCell ref="F1444:F1453"/>
    <mergeCell ref="C1424:C1427"/>
    <mergeCell ref="C1435:C1443"/>
    <mergeCell ref="J1458:J1464"/>
    <mergeCell ref="G1444:G1453"/>
    <mergeCell ref="H1444:H1453"/>
    <mergeCell ref="I1428:I1434"/>
    <mergeCell ref="G1454:G1457"/>
    <mergeCell ref="C1497:C1504"/>
    <mergeCell ref="C1485:C1489"/>
    <mergeCell ref="D1485:D1489"/>
    <mergeCell ref="E1458:E1464"/>
    <mergeCell ref="C1474:C1477"/>
    <mergeCell ref="H1490:H1496"/>
    <mergeCell ref="G1478:G1484"/>
    <mergeCell ref="G1469:G1473"/>
    <mergeCell ref="F1497:F1504"/>
    <mergeCell ref="G1474:G1477"/>
    <mergeCell ref="F1435:F1443"/>
    <mergeCell ref="G1428:G1434"/>
    <mergeCell ref="G1406:G1415"/>
    <mergeCell ref="F1424:F1427"/>
    <mergeCell ref="I1424:I1427"/>
    <mergeCell ref="I1416:I1423"/>
    <mergeCell ref="F1428:F1434"/>
    <mergeCell ref="H1424:H1427"/>
    <mergeCell ref="H1428:H1434"/>
    <mergeCell ref="H1416:H1423"/>
    <mergeCell ref="I1383:I1385"/>
    <mergeCell ref="F1392:F1393"/>
    <mergeCell ref="E1416:E1423"/>
    <mergeCell ref="I1386:I1391"/>
    <mergeCell ref="H1383:H1385"/>
    <mergeCell ref="H1392:H1393"/>
    <mergeCell ref="I1406:I1415"/>
    <mergeCell ref="C1392:C1393"/>
    <mergeCell ref="D1392:D1393"/>
    <mergeCell ref="D1406:D1415"/>
    <mergeCell ref="E1386:E1391"/>
    <mergeCell ref="J1383:J1385"/>
    <mergeCell ref="J1392:J1393"/>
    <mergeCell ref="E1406:E1415"/>
    <mergeCell ref="H1406:H1415"/>
    <mergeCell ref="I1392:I1393"/>
    <mergeCell ref="C887:C889"/>
    <mergeCell ref="A938:A940"/>
    <mergeCell ref="L1383:L1385"/>
    <mergeCell ref="K1386:K1391"/>
    <mergeCell ref="F1416:F1423"/>
    <mergeCell ref="G1416:G1423"/>
    <mergeCell ref="L1406:L1415"/>
    <mergeCell ref="L1386:L1391"/>
    <mergeCell ref="K1406:K1415"/>
    <mergeCell ref="J1386:J1391"/>
    <mergeCell ref="A1383:A1385"/>
    <mergeCell ref="D1386:D1391"/>
    <mergeCell ref="H1372:H1382"/>
    <mergeCell ref="F1406:F1415"/>
    <mergeCell ref="G1392:G1393"/>
    <mergeCell ref="G1424:G1427"/>
    <mergeCell ref="H1386:H1391"/>
    <mergeCell ref="F1386:F1391"/>
    <mergeCell ref="C1372:C1382"/>
    <mergeCell ref="F1372:F1382"/>
    <mergeCell ref="C890:C894"/>
    <mergeCell ref="I564:I569"/>
    <mergeCell ref="D883:D886"/>
    <mergeCell ref="F887:F889"/>
    <mergeCell ref="G887:G889"/>
    <mergeCell ref="H854:H857"/>
    <mergeCell ref="E841:E848"/>
    <mergeCell ref="D887:D889"/>
    <mergeCell ref="E887:E889"/>
    <mergeCell ref="F849:F853"/>
    <mergeCell ref="J403:J406"/>
    <mergeCell ref="L403:L406"/>
    <mergeCell ref="M479:M481"/>
    <mergeCell ref="L475:O475"/>
    <mergeCell ref="O523:O528"/>
    <mergeCell ref="O425:O431"/>
    <mergeCell ref="O442:O447"/>
    <mergeCell ref="O432:O441"/>
    <mergeCell ref="N432:N441"/>
    <mergeCell ref="N466:N468"/>
    <mergeCell ref="G864:G871"/>
    <mergeCell ref="L391:O391"/>
    <mergeCell ref="O374:O382"/>
    <mergeCell ref="M352:M360"/>
    <mergeCell ref="L352:L360"/>
    <mergeCell ref="G425:G431"/>
    <mergeCell ref="J547:J549"/>
    <mergeCell ref="O352:O360"/>
    <mergeCell ref="J529:J532"/>
    <mergeCell ref="K523:K528"/>
    <mergeCell ref="I854:I857"/>
    <mergeCell ref="O346:O351"/>
    <mergeCell ref="M299:M301"/>
    <mergeCell ref="O299:O301"/>
    <mergeCell ref="N299:N301"/>
    <mergeCell ref="M312:M317"/>
    <mergeCell ref="N312:N317"/>
    <mergeCell ref="O327:O330"/>
    <mergeCell ref="M346:M351"/>
    <mergeCell ref="I489:I492"/>
    <mergeCell ref="F833:F840"/>
    <mergeCell ref="J667:J674"/>
    <mergeCell ref="J813:J815"/>
    <mergeCell ref="J686:J696"/>
    <mergeCell ref="K697:K703"/>
    <mergeCell ref="J697:J703"/>
    <mergeCell ref="F667:F674"/>
    <mergeCell ref="K186:K197"/>
    <mergeCell ref="N714:N722"/>
    <mergeCell ref="K299:K301"/>
    <mergeCell ref="L269:L272"/>
    <mergeCell ref="O278:O282"/>
    <mergeCell ref="N278:N282"/>
    <mergeCell ref="N346:N351"/>
    <mergeCell ref="F864:F871"/>
    <mergeCell ref="E854:E857"/>
    <mergeCell ref="H740:H743"/>
    <mergeCell ref="H697:H703"/>
    <mergeCell ref="I615:I627"/>
    <mergeCell ref="H615:H627"/>
    <mergeCell ref="G841:G848"/>
    <mergeCell ref="I675:I685"/>
    <mergeCell ref="F854:F857"/>
    <mergeCell ref="F841:F848"/>
    <mergeCell ref="A605:A608"/>
    <mergeCell ref="A704:A707"/>
    <mergeCell ref="D697:D703"/>
    <mergeCell ref="C564:C569"/>
    <mergeCell ref="C583:C590"/>
    <mergeCell ref="D591:D594"/>
    <mergeCell ref="A591:A594"/>
    <mergeCell ref="C605:C608"/>
    <mergeCell ref="A686:A696"/>
    <mergeCell ref="A697:A703"/>
    <mergeCell ref="A729:A730"/>
    <mergeCell ref="C686:C696"/>
    <mergeCell ref="A640:A648"/>
    <mergeCell ref="A667:A674"/>
    <mergeCell ref="C714:C722"/>
    <mergeCell ref="A714:A722"/>
    <mergeCell ref="C704:C707"/>
    <mergeCell ref="A650:A655"/>
    <mergeCell ref="C697:C703"/>
    <mergeCell ref="C675:C685"/>
    <mergeCell ref="C523:C528"/>
    <mergeCell ref="A564:A569"/>
    <mergeCell ref="A539:A546"/>
    <mergeCell ref="C539:C546"/>
    <mergeCell ref="A547:A549"/>
    <mergeCell ref="B556:B557"/>
    <mergeCell ref="A556:A557"/>
    <mergeCell ref="C547:C549"/>
    <mergeCell ref="C529:C532"/>
    <mergeCell ref="A523:A528"/>
    <mergeCell ref="D564:D569"/>
    <mergeCell ref="N830:N832"/>
    <mergeCell ref="J564:J569"/>
    <mergeCell ref="K583:K590"/>
    <mergeCell ref="J583:J590"/>
    <mergeCell ref="I570:I573"/>
    <mergeCell ref="F595:F598"/>
    <mergeCell ref="G803:G808"/>
    <mergeCell ref="L809:L812"/>
    <mergeCell ref="K809:K812"/>
    <mergeCell ref="N833:N840"/>
    <mergeCell ref="O849:O853"/>
    <mergeCell ref="O833:O840"/>
    <mergeCell ref="O822:O829"/>
    <mergeCell ref="N883:N886"/>
    <mergeCell ref="O883:O886"/>
    <mergeCell ref="O841:O848"/>
    <mergeCell ref="N822:N829"/>
    <mergeCell ref="N849:N853"/>
    <mergeCell ref="N854:N857"/>
    <mergeCell ref="N864:N871"/>
    <mergeCell ref="O864:O871"/>
    <mergeCell ref="M883:M886"/>
    <mergeCell ref="O854:O857"/>
    <mergeCell ref="M849:M853"/>
    <mergeCell ref="M854:M857"/>
    <mergeCell ref="N918:N928"/>
    <mergeCell ref="K1435:K1443"/>
    <mergeCell ref="J1435:J1443"/>
    <mergeCell ref="J1416:J1423"/>
    <mergeCell ref="K1392:K1393"/>
    <mergeCell ref="L1392:L1393"/>
    <mergeCell ref="K1416:K1423"/>
    <mergeCell ref="J1428:J1434"/>
    <mergeCell ref="J1406:J1415"/>
    <mergeCell ref="N938:N940"/>
    <mergeCell ref="J1424:J1427"/>
    <mergeCell ref="M1465:M1468"/>
    <mergeCell ref="L1458:L1464"/>
    <mergeCell ref="J1543:J1550"/>
    <mergeCell ref="J1535:J1542"/>
    <mergeCell ref="M1458:M1464"/>
    <mergeCell ref="L1535:L1542"/>
    <mergeCell ref="K1497:K1504"/>
    <mergeCell ref="J1505:J1514"/>
    <mergeCell ref="J1497:J1504"/>
    <mergeCell ref="D583:D590"/>
    <mergeCell ref="D599:D604"/>
    <mergeCell ref="G583:G590"/>
    <mergeCell ref="J599:J604"/>
    <mergeCell ref="J854:J857"/>
    <mergeCell ref="K841:K848"/>
    <mergeCell ref="K704:K707"/>
    <mergeCell ref="G697:G703"/>
    <mergeCell ref="H729:K729"/>
    <mergeCell ref="H686:H696"/>
    <mergeCell ref="I539:I546"/>
    <mergeCell ref="J595:J598"/>
    <mergeCell ref="I650:I655"/>
    <mergeCell ref="I511:I515"/>
    <mergeCell ref="M1416:M1423"/>
    <mergeCell ref="G556:G557"/>
    <mergeCell ref="M1383:M1385"/>
    <mergeCell ref="M1372:M1382"/>
    <mergeCell ref="M822:M829"/>
    <mergeCell ref="M830:M832"/>
    <mergeCell ref="B235:B236"/>
    <mergeCell ref="A209:A212"/>
    <mergeCell ref="F213:F216"/>
    <mergeCell ref="G186:G197"/>
    <mergeCell ref="K640:K648"/>
    <mergeCell ref="K714:K722"/>
    <mergeCell ref="I186:I197"/>
    <mergeCell ref="J299:J301"/>
    <mergeCell ref="I299:I301"/>
    <mergeCell ref="J605:J608"/>
    <mergeCell ref="H523:H528"/>
    <mergeCell ref="H482:H488"/>
    <mergeCell ref="F529:F532"/>
    <mergeCell ref="F539:F546"/>
    <mergeCell ref="H186:H197"/>
    <mergeCell ref="A235:A236"/>
    <mergeCell ref="E209:E212"/>
    <mergeCell ref="H235:K235"/>
    <mergeCell ref="A202:A208"/>
    <mergeCell ref="J186:J197"/>
    <mergeCell ref="H605:H608"/>
    <mergeCell ref="G1687:G1694"/>
    <mergeCell ref="H791:H793"/>
    <mergeCell ref="I591:I594"/>
    <mergeCell ref="I595:I598"/>
    <mergeCell ref="H667:H674"/>
    <mergeCell ref="H650:H655"/>
    <mergeCell ref="G595:G598"/>
    <mergeCell ref="H887:H889"/>
    <mergeCell ref="H890:H894"/>
    <mergeCell ref="I938:I940"/>
    <mergeCell ref="G1662:G1664"/>
    <mergeCell ref="H1662:H1664"/>
    <mergeCell ref="I583:I590"/>
    <mergeCell ref="I697:I703"/>
    <mergeCell ref="I667:I674"/>
    <mergeCell ref="I809:I812"/>
    <mergeCell ref="H675:H685"/>
    <mergeCell ref="I656:I659"/>
    <mergeCell ref="G675:G685"/>
    <mergeCell ref="I339:I345"/>
    <mergeCell ref="G339:G345"/>
    <mergeCell ref="H299:H301"/>
    <mergeCell ref="G403:G406"/>
    <mergeCell ref="I327:I330"/>
    <mergeCell ref="H346:H351"/>
    <mergeCell ref="H312:H317"/>
    <mergeCell ref="G400:G402"/>
    <mergeCell ref="D529:D532"/>
    <mergeCell ref="E529:E532"/>
    <mergeCell ref="G432:G441"/>
    <mergeCell ref="D262:D268"/>
    <mergeCell ref="D248:D251"/>
    <mergeCell ref="G299:G301"/>
    <mergeCell ref="F339:F345"/>
    <mergeCell ref="D308:F308"/>
    <mergeCell ref="F466:F468"/>
    <mergeCell ref="G475:G476"/>
    <mergeCell ref="G391:G392"/>
    <mergeCell ref="H425:H431"/>
    <mergeCell ref="G407:G416"/>
    <mergeCell ref="H403:H406"/>
    <mergeCell ref="H407:H416"/>
    <mergeCell ref="H248:H251"/>
    <mergeCell ref="H400:H402"/>
    <mergeCell ref="H269:H272"/>
    <mergeCell ref="H327:H330"/>
    <mergeCell ref="K564:K569"/>
    <mergeCell ref="N595:N598"/>
    <mergeCell ref="N591:N594"/>
    <mergeCell ref="L570:L573"/>
    <mergeCell ref="E425:E431"/>
    <mergeCell ref="F400:F402"/>
    <mergeCell ref="H489:H492"/>
    <mergeCell ref="G570:G573"/>
    <mergeCell ref="H583:H590"/>
    <mergeCell ref="H432:H441"/>
    <mergeCell ref="O339:O345"/>
    <mergeCell ref="O767:O770"/>
    <mergeCell ref="N697:N703"/>
    <mergeCell ref="N374:N382"/>
    <mergeCell ref="N361:N364"/>
    <mergeCell ref="J570:J573"/>
    <mergeCell ref="L595:L598"/>
    <mergeCell ref="M605:M608"/>
    <mergeCell ref="J523:J528"/>
    <mergeCell ref="M599:M604"/>
    <mergeCell ref="N482:N488"/>
    <mergeCell ref="M511:M515"/>
    <mergeCell ref="L767:L770"/>
    <mergeCell ref="M782:M790"/>
    <mergeCell ref="O759:O766"/>
    <mergeCell ref="N751:N758"/>
    <mergeCell ref="O751:O758"/>
    <mergeCell ref="O595:O598"/>
    <mergeCell ref="L799:O799"/>
    <mergeCell ref="O740:O743"/>
    <mergeCell ref="L697:L703"/>
    <mergeCell ref="M714:M722"/>
    <mergeCell ref="L733:L737"/>
    <mergeCell ref="L583:L590"/>
    <mergeCell ref="J539:J546"/>
    <mergeCell ref="O312:O317"/>
    <mergeCell ref="L283:L286"/>
    <mergeCell ref="O283:O286"/>
    <mergeCell ref="L511:L515"/>
    <mergeCell ref="L523:L528"/>
    <mergeCell ref="M318:M326"/>
    <mergeCell ref="K318:K326"/>
    <mergeCell ref="K352:K360"/>
    <mergeCell ref="L308:O308"/>
    <mergeCell ref="L547:L549"/>
    <mergeCell ref="L556:O556"/>
    <mergeCell ref="H539:H546"/>
    <mergeCell ref="I516:I522"/>
    <mergeCell ref="L529:L532"/>
    <mergeCell ref="M547:M549"/>
    <mergeCell ref="M529:M532"/>
    <mergeCell ref="H547:H549"/>
    <mergeCell ref="O516:O522"/>
    <mergeCell ref="K547:K549"/>
    <mergeCell ref="M591:M594"/>
    <mergeCell ref="M570:M573"/>
    <mergeCell ref="M482:M488"/>
    <mergeCell ref="M489:M492"/>
    <mergeCell ref="O547:O549"/>
    <mergeCell ref="N547:N549"/>
    <mergeCell ref="N570:N573"/>
    <mergeCell ref="N501:N510"/>
    <mergeCell ref="O501:O510"/>
    <mergeCell ref="O489:O492"/>
    <mergeCell ref="O599:O604"/>
    <mergeCell ref="O511:O515"/>
    <mergeCell ref="N615:N627"/>
    <mergeCell ref="N605:N608"/>
    <mergeCell ref="N640:N648"/>
    <mergeCell ref="M523:M528"/>
    <mergeCell ref="O615:O627"/>
    <mergeCell ref="O640:O648"/>
    <mergeCell ref="O564:O569"/>
    <mergeCell ref="M564:M569"/>
    <mergeCell ref="O482:O488"/>
    <mergeCell ref="N479:N481"/>
    <mergeCell ref="O457:O465"/>
    <mergeCell ref="M432:M441"/>
    <mergeCell ref="M442:M447"/>
    <mergeCell ref="M395:M399"/>
    <mergeCell ref="N442:N447"/>
    <mergeCell ref="N425:N431"/>
    <mergeCell ref="N395:N399"/>
    <mergeCell ref="N400:N402"/>
    <mergeCell ref="O400:O402"/>
    <mergeCell ref="O403:O406"/>
    <mergeCell ref="O202:O208"/>
    <mergeCell ref="I222:I228"/>
    <mergeCell ref="O213:O216"/>
    <mergeCell ref="L327:L330"/>
    <mergeCell ref="M273:M277"/>
    <mergeCell ref="I312:I317"/>
    <mergeCell ref="L361:L364"/>
    <mergeCell ref="L293:L298"/>
    <mergeCell ref="I209:I212"/>
    <mergeCell ref="L235:O235"/>
    <mergeCell ref="L213:L216"/>
    <mergeCell ref="J213:J216"/>
    <mergeCell ref="O262:O268"/>
    <mergeCell ref="J283:J286"/>
    <mergeCell ref="I283:I286"/>
    <mergeCell ref="K273:K277"/>
    <mergeCell ref="M283:M286"/>
    <mergeCell ref="L278:L282"/>
    <mergeCell ref="I239:I241"/>
    <mergeCell ref="J239:J241"/>
    <mergeCell ref="J202:J208"/>
    <mergeCell ref="L202:L208"/>
    <mergeCell ref="M202:M208"/>
    <mergeCell ref="I248:I251"/>
    <mergeCell ref="L222:L228"/>
    <mergeCell ref="K213:K216"/>
    <mergeCell ref="K209:K212"/>
    <mergeCell ref="M209:M212"/>
    <mergeCell ref="O126:O133"/>
    <mergeCell ref="M126:M133"/>
    <mergeCell ref="M293:M298"/>
    <mergeCell ref="M262:M268"/>
    <mergeCell ref="M242:M247"/>
    <mergeCell ref="N269:N272"/>
    <mergeCell ref="N283:N286"/>
    <mergeCell ref="O293:O298"/>
    <mergeCell ref="O175:O178"/>
    <mergeCell ref="O118:O125"/>
    <mergeCell ref="H118:H125"/>
    <mergeCell ref="O134:O137"/>
    <mergeCell ref="N118:N125"/>
    <mergeCell ref="M118:M125"/>
    <mergeCell ref="L118:L125"/>
    <mergeCell ref="N126:N133"/>
    <mergeCell ref="J126:J133"/>
    <mergeCell ref="I126:I133"/>
    <mergeCell ref="I118:I125"/>
    <mergeCell ref="O171:O174"/>
    <mergeCell ref="M171:M174"/>
    <mergeCell ref="J134:J137"/>
    <mergeCell ref="M144:M156"/>
    <mergeCell ref="L134:L137"/>
    <mergeCell ref="O167:O170"/>
    <mergeCell ref="L163:O163"/>
    <mergeCell ref="O144:O156"/>
    <mergeCell ref="M134:M137"/>
    <mergeCell ref="N134:N137"/>
    <mergeCell ref="G134:G137"/>
    <mergeCell ref="C126:C133"/>
    <mergeCell ref="D126:D133"/>
    <mergeCell ref="H126:H133"/>
    <mergeCell ref="H134:H137"/>
    <mergeCell ref="L126:L133"/>
    <mergeCell ref="K126:K133"/>
    <mergeCell ref="A242:A247"/>
    <mergeCell ref="E403:E406"/>
    <mergeCell ref="E269:E272"/>
    <mergeCell ref="D269:D272"/>
    <mergeCell ref="G118:G125"/>
    <mergeCell ref="D118:D125"/>
    <mergeCell ref="A118:A125"/>
    <mergeCell ref="G171:G174"/>
    <mergeCell ref="E242:E247"/>
    <mergeCell ref="C235:C236"/>
    <mergeCell ref="K482:K488"/>
    <mergeCell ref="I403:I406"/>
    <mergeCell ref="E134:E137"/>
    <mergeCell ref="A2507:A2514"/>
    <mergeCell ref="C2507:C2514"/>
    <mergeCell ref="D2507:D2514"/>
    <mergeCell ref="E2507:E2514"/>
    <mergeCell ref="E248:E251"/>
    <mergeCell ref="J248:J251"/>
    <mergeCell ref="K403:K406"/>
    <mergeCell ref="L248:L251"/>
    <mergeCell ref="F248:F251"/>
    <mergeCell ref="E407:E416"/>
    <mergeCell ref="D407:D416"/>
    <mergeCell ref="E346:E351"/>
    <mergeCell ref="E352:E360"/>
    <mergeCell ref="L299:L301"/>
    <mergeCell ref="L374:L382"/>
    <mergeCell ref="K400:K402"/>
    <mergeCell ref="L318:L326"/>
    <mergeCell ref="J242:J247"/>
    <mergeCell ref="L448:L451"/>
    <mergeCell ref="M466:M468"/>
    <mergeCell ref="L395:L399"/>
    <mergeCell ref="L312:L317"/>
    <mergeCell ref="M278:M282"/>
    <mergeCell ref="K269:K272"/>
    <mergeCell ref="L442:L447"/>
    <mergeCell ref="M403:M406"/>
    <mergeCell ref="M400:M402"/>
    <mergeCell ref="N175:N178"/>
    <mergeCell ref="O186:O197"/>
    <mergeCell ref="M186:M197"/>
    <mergeCell ref="F2507:F2514"/>
    <mergeCell ref="H163:K163"/>
    <mergeCell ref="J144:J156"/>
    <mergeCell ref="K591:K594"/>
    <mergeCell ref="H171:H174"/>
    <mergeCell ref="H564:H569"/>
    <mergeCell ref="J171:J174"/>
    <mergeCell ref="O239:O241"/>
    <mergeCell ref="K144:K156"/>
    <mergeCell ref="K134:K137"/>
    <mergeCell ref="L167:L170"/>
    <mergeCell ref="O242:O247"/>
    <mergeCell ref="N144:N156"/>
    <mergeCell ref="L171:L174"/>
    <mergeCell ref="L144:L156"/>
    <mergeCell ref="O198:O201"/>
    <mergeCell ref="N171:N174"/>
    <mergeCell ref="H242:H247"/>
    <mergeCell ref="M175:M178"/>
    <mergeCell ref="M198:M201"/>
    <mergeCell ref="M167:M170"/>
    <mergeCell ref="O273:O277"/>
    <mergeCell ref="L489:L492"/>
    <mergeCell ref="O222:O228"/>
    <mergeCell ref="O248:O251"/>
    <mergeCell ref="L262:L268"/>
    <mergeCell ref="L242:L247"/>
    <mergeCell ref="K489:K492"/>
    <mergeCell ref="G564:G569"/>
    <mergeCell ref="G539:G546"/>
    <mergeCell ref="G523:G528"/>
    <mergeCell ref="L186:L197"/>
    <mergeCell ref="H198:H201"/>
    <mergeCell ref="G248:G251"/>
    <mergeCell ref="G198:G201"/>
    <mergeCell ref="L400:L402"/>
    <mergeCell ref="H511:H515"/>
    <mergeCell ref="K501:K510"/>
    <mergeCell ref="I529:I532"/>
    <mergeCell ref="H516:H522"/>
    <mergeCell ref="I501:I510"/>
    <mergeCell ref="J516:J522"/>
    <mergeCell ref="K511:K515"/>
    <mergeCell ref="K516:K522"/>
    <mergeCell ref="J501:J510"/>
    <mergeCell ref="H529:H532"/>
    <mergeCell ref="K529:K532"/>
    <mergeCell ref="K432:K441"/>
    <mergeCell ref="N403:N406"/>
    <mergeCell ref="K442:K447"/>
    <mergeCell ref="N352:N360"/>
    <mergeCell ref="L479:L481"/>
    <mergeCell ref="K479:K481"/>
    <mergeCell ref="L432:L441"/>
    <mergeCell ref="L425:L431"/>
    <mergeCell ref="M425:M431"/>
    <mergeCell ref="K448:K451"/>
    <mergeCell ref="N293:N298"/>
    <mergeCell ref="G308:G309"/>
    <mergeCell ref="G262:G268"/>
    <mergeCell ref="G278:G282"/>
    <mergeCell ref="H308:K308"/>
    <mergeCell ref="G293:G298"/>
    <mergeCell ref="L273:L277"/>
    <mergeCell ref="N262:N268"/>
    <mergeCell ref="N273:N277"/>
    <mergeCell ref="J278:J282"/>
    <mergeCell ref="K242:K247"/>
    <mergeCell ref="I273:I277"/>
    <mergeCell ref="K283:K286"/>
    <mergeCell ref="J262:J268"/>
    <mergeCell ref="K198:K201"/>
    <mergeCell ref="K262:K268"/>
    <mergeCell ref="K239:K241"/>
    <mergeCell ref="K202:K208"/>
    <mergeCell ref="I198:I201"/>
    <mergeCell ref="K278:K282"/>
    <mergeCell ref="C248:C251"/>
    <mergeCell ref="A293:A298"/>
    <mergeCell ref="A278:A282"/>
    <mergeCell ref="C293:C298"/>
    <mergeCell ref="A248:A251"/>
    <mergeCell ref="C262:C268"/>
    <mergeCell ref="A262:A268"/>
    <mergeCell ref="A273:A277"/>
    <mergeCell ref="C269:C272"/>
    <mergeCell ref="C278:C282"/>
    <mergeCell ref="N198:N201"/>
    <mergeCell ref="L209:L212"/>
    <mergeCell ref="L239:L241"/>
    <mergeCell ref="N239:N241"/>
    <mergeCell ref="N202:N208"/>
    <mergeCell ref="M213:M216"/>
    <mergeCell ref="M239:M241"/>
    <mergeCell ref="L198:L201"/>
    <mergeCell ref="N242:N247"/>
    <mergeCell ref="M248:M251"/>
    <mergeCell ref="M269:M272"/>
    <mergeCell ref="A346:A351"/>
    <mergeCell ref="A361:A364"/>
    <mergeCell ref="I242:I247"/>
    <mergeCell ref="I262:I268"/>
    <mergeCell ref="I269:I272"/>
    <mergeCell ref="K248:K251"/>
    <mergeCell ref="A269:A272"/>
    <mergeCell ref="B391:B392"/>
    <mergeCell ref="D312:D317"/>
    <mergeCell ref="C425:C431"/>
    <mergeCell ref="D391:F391"/>
    <mergeCell ref="D346:D351"/>
    <mergeCell ref="D352:D360"/>
    <mergeCell ref="F407:F416"/>
    <mergeCell ref="F352:F360"/>
    <mergeCell ref="C407:C416"/>
    <mergeCell ref="E339:E345"/>
    <mergeCell ref="F242:F247"/>
    <mergeCell ref="C242:C247"/>
    <mergeCell ref="C163:C164"/>
    <mergeCell ref="C134:C137"/>
    <mergeCell ref="D134:D137"/>
    <mergeCell ref="D242:D247"/>
    <mergeCell ref="C239:C241"/>
    <mergeCell ref="D239:D241"/>
    <mergeCell ref="E239:E241"/>
    <mergeCell ref="A134:A137"/>
    <mergeCell ref="N209:N212"/>
    <mergeCell ref="N248:N251"/>
    <mergeCell ref="C432:C441"/>
    <mergeCell ref="A312:A317"/>
    <mergeCell ref="C318:C326"/>
    <mergeCell ref="C308:C309"/>
    <mergeCell ref="C346:C351"/>
    <mergeCell ref="F361:F364"/>
    <mergeCell ref="F374:F382"/>
    <mergeCell ref="A403:A406"/>
    <mergeCell ref="A432:A441"/>
    <mergeCell ref="O96:O99"/>
    <mergeCell ref="M96:M99"/>
    <mergeCell ref="N96:N99"/>
    <mergeCell ref="N318:N326"/>
    <mergeCell ref="N222:N228"/>
    <mergeCell ref="O107:O117"/>
    <mergeCell ref="N107:N117"/>
    <mergeCell ref="O269:O272"/>
    <mergeCell ref="N186:N197"/>
    <mergeCell ref="O209:O212"/>
    <mergeCell ref="O89:O95"/>
    <mergeCell ref="G89:G95"/>
    <mergeCell ref="H89:H95"/>
    <mergeCell ref="I89:I95"/>
    <mergeCell ref="J89:J95"/>
    <mergeCell ref="K89:K95"/>
    <mergeCell ref="L89:L95"/>
    <mergeCell ref="M89:M95"/>
    <mergeCell ref="F1687:F1694"/>
    <mergeCell ref="D1882:D1885"/>
    <mergeCell ref="E1882:E1885"/>
    <mergeCell ref="N89:N95"/>
    <mergeCell ref="N213:N216"/>
    <mergeCell ref="M222:M228"/>
    <mergeCell ref="K96:K99"/>
    <mergeCell ref="L96:L99"/>
    <mergeCell ref="L107:L117"/>
    <mergeCell ref="K813:K815"/>
    <mergeCell ref="L813:L815"/>
    <mergeCell ref="M813:M815"/>
    <mergeCell ref="F403:F406"/>
    <mergeCell ref="F107:F117"/>
    <mergeCell ref="D163:F163"/>
    <mergeCell ref="D278:D282"/>
    <mergeCell ref="D273:D277"/>
    <mergeCell ref="E262:E268"/>
    <mergeCell ref="F118:F125"/>
    <mergeCell ref="M107:M117"/>
    <mergeCell ref="L80:O80"/>
    <mergeCell ref="I72:I74"/>
    <mergeCell ref="H80:K80"/>
    <mergeCell ref="O51:O56"/>
    <mergeCell ref="L64:L71"/>
    <mergeCell ref="K72:K74"/>
    <mergeCell ref="L72:L74"/>
    <mergeCell ref="L51:L56"/>
    <mergeCell ref="M51:M56"/>
    <mergeCell ref="H51:H56"/>
    <mergeCell ref="N51:N56"/>
    <mergeCell ref="H72:H74"/>
    <mergeCell ref="O64:O71"/>
    <mergeCell ref="H44:H50"/>
    <mergeCell ref="I44:I50"/>
    <mergeCell ref="I51:I56"/>
    <mergeCell ref="J72:J74"/>
    <mergeCell ref="N44:N50"/>
    <mergeCell ref="O44:O50"/>
    <mergeCell ref="A51:A56"/>
    <mergeCell ref="C51:C56"/>
    <mergeCell ref="D51:D56"/>
    <mergeCell ref="E51:E56"/>
    <mergeCell ref="A44:A50"/>
    <mergeCell ref="C44:C50"/>
    <mergeCell ref="D44:D50"/>
    <mergeCell ref="E44:E50"/>
    <mergeCell ref="I20:I23"/>
    <mergeCell ref="J32:J38"/>
    <mergeCell ref="K32:K38"/>
    <mergeCell ref="I14:I19"/>
    <mergeCell ref="G39:G43"/>
    <mergeCell ref="L44:L50"/>
    <mergeCell ref="L14:L19"/>
    <mergeCell ref="L39:L43"/>
    <mergeCell ref="K14:K19"/>
    <mergeCell ref="L20:L23"/>
    <mergeCell ref="E32:E38"/>
    <mergeCell ref="F32:F38"/>
    <mergeCell ref="D39:D43"/>
    <mergeCell ref="G32:G38"/>
    <mergeCell ref="H32:H38"/>
    <mergeCell ref="I32:I38"/>
    <mergeCell ref="I39:I43"/>
    <mergeCell ref="E39:E43"/>
    <mergeCell ref="F39:F43"/>
    <mergeCell ref="H39:H43"/>
    <mergeCell ref="M39:M43"/>
    <mergeCell ref="N39:N43"/>
    <mergeCell ref="N32:N38"/>
    <mergeCell ref="K39:K43"/>
    <mergeCell ref="M32:M38"/>
    <mergeCell ref="L32:L38"/>
    <mergeCell ref="M20:M23"/>
    <mergeCell ref="N20:N23"/>
    <mergeCell ref="E14:E19"/>
    <mergeCell ref="F14:F19"/>
    <mergeCell ref="G14:G19"/>
    <mergeCell ref="H14:H19"/>
    <mergeCell ref="E20:E23"/>
    <mergeCell ref="F20:F23"/>
    <mergeCell ref="N14:N19"/>
    <mergeCell ref="K20:K23"/>
    <mergeCell ref="F11:F13"/>
    <mergeCell ref="G11:G13"/>
    <mergeCell ref="B5:B6"/>
    <mergeCell ref="A39:A43"/>
    <mergeCell ref="C14:C19"/>
    <mergeCell ref="C39:C43"/>
    <mergeCell ref="D5:F5"/>
    <mergeCell ref="A5:A6"/>
    <mergeCell ref="A20:A23"/>
    <mergeCell ref="D20:D23"/>
    <mergeCell ref="O14:O19"/>
    <mergeCell ref="M14:M19"/>
    <mergeCell ref="J14:J19"/>
    <mergeCell ref="G5:G6"/>
    <mergeCell ref="A14:A19"/>
    <mergeCell ref="D14:D19"/>
    <mergeCell ref="A11:A13"/>
    <mergeCell ref="C11:C13"/>
    <mergeCell ref="D11:D13"/>
    <mergeCell ref="E11:E13"/>
    <mergeCell ref="O32:O38"/>
    <mergeCell ref="D84:D88"/>
    <mergeCell ref="E84:E88"/>
    <mergeCell ref="O39:O43"/>
    <mergeCell ref="J64:J71"/>
    <mergeCell ref="K64:K71"/>
    <mergeCell ref="I64:I71"/>
    <mergeCell ref="M64:M71"/>
    <mergeCell ref="F51:F56"/>
    <mergeCell ref="M44:M50"/>
    <mergeCell ref="B80:B81"/>
    <mergeCell ref="C80:C81"/>
    <mergeCell ref="D80:F80"/>
    <mergeCell ref="A32:A38"/>
    <mergeCell ref="C32:C38"/>
    <mergeCell ref="D32:D38"/>
    <mergeCell ref="E64:E71"/>
    <mergeCell ref="A64:A71"/>
    <mergeCell ref="C64:C71"/>
    <mergeCell ref="D64:D71"/>
    <mergeCell ref="C96:C99"/>
    <mergeCell ref="D96:D99"/>
    <mergeCell ref="E126:E133"/>
    <mergeCell ref="E96:E99"/>
    <mergeCell ref="D107:D117"/>
    <mergeCell ref="D235:F235"/>
    <mergeCell ref="E144:E156"/>
    <mergeCell ref="E171:E174"/>
    <mergeCell ref="C118:C125"/>
    <mergeCell ref="F186:F197"/>
    <mergeCell ref="A126:A133"/>
    <mergeCell ref="A89:A95"/>
    <mergeCell ref="E107:E117"/>
    <mergeCell ref="E118:E125"/>
    <mergeCell ref="A107:A117"/>
    <mergeCell ref="C107:C117"/>
    <mergeCell ref="A96:A99"/>
    <mergeCell ref="E89:E95"/>
    <mergeCell ref="F89:F95"/>
    <mergeCell ref="A239:A241"/>
    <mergeCell ref="A213:A216"/>
    <mergeCell ref="F209:F212"/>
    <mergeCell ref="C144:C156"/>
    <mergeCell ref="A198:A201"/>
    <mergeCell ref="D186:D197"/>
    <mergeCell ref="A186:A197"/>
    <mergeCell ref="D198:D201"/>
    <mergeCell ref="A163:A164"/>
    <mergeCell ref="B163:B164"/>
    <mergeCell ref="A407:A416"/>
    <mergeCell ref="A425:A431"/>
    <mergeCell ref="A171:A174"/>
    <mergeCell ref="C213:C216"/>
    <mergeCell ref="A283:A286"/>
    <mergeCell ref="C273:C277"/>
    <mergeCell ref="C209:C212"/>
    <mergeCell ref="C171:C174"/>
    <mergeCell ref="A175:A178"/>
    <mergeCell ref="C175:C178"/>
    <mergeCell ref="A327:A330"/>
    <mergeCell ref="A308:A309"/>
    <mergeCell ref="A400:A402"/>
    <mergeCell ref="A391:A392"/>
    <mergeCell ref="A352:A360"/>
    <mergeCell ref="A318:A326"/>
    <mergeCell ref="A395:A399"/>
    <mergeCell ref="A374:A382"/>
    <mergeCell ref="A475:A476"/>
    <mergeCell ref="C489:C492"/>
    <mergeCell ref="A489:A492"/>
    <mergeCell ref="C516:C522"/>
    <mergeCell ref="A501:A510"/>
    <mergeCell ref="C475:C476"/>
    <mergeCell ref="A511:A515"/>
    <mergeCell ref="A479:A481"/>
    <mergeCell ref="A529:A532"/>
    <mergeCell ref="E457:E465"/>
    <mergeCell ref="E482:E488"/>
    <mergeCell ref="D479:D481"/>
    <mergeCell ref="D501:D510"/>
    <mergeCell ref="E539:E546"/>
    <mergeCell ref="D523:D528"/>
    <mergeCell ref="E516:E522"/>
    <mergeCell ref="D457:D465"/>
    <mergeCell ref="D475:F475"/>
    <mergeCell ref="E523:E528"/>
    <mergeCell ref="E511:E515"/>
    <mergeCell ref="D1424:D1427"/>
    <mergeCell ref="D1454:D1457"/>
    <mergeCell ref="E918:E928"/>
    <mergeCell ref="E1383:E1385"/>
    <mergeCell ref="D890:D894"/>
    <mergeCell ref="D902:D917"/>
    <mergeCell ref="D803:D808"/>
    <mergeCell ref="D675:D685"/>
    <mergeCell ref="F591:F594"/>
    <mergeCell ref="D516:D522"/>
    <mergeCell ref="F511:F515"/>
    <mergeCell ref="C947:C956"/>
    <mergeCell ref="D938:D940"/>
    <mergeCell ref="A1687:A1694"/>
    <mergeCell ref="C1687:C1694"/>
    <mergeCell ref="A1679:A1686"/>
    <mergeCell ref="C1679:C1686"/>
    <mergeCell ref="E1687:E1694"/>
    <mergeCell ref="A921:A924"/>
    <mergeCell ref="A947:A956"/>
    <mergeCell ref="D918:D928"/>
    <mergeCell ref="A1416:A1423"/>
    <mergeCell ref="C1416:C1423"/>
    <mergeCell ref="C938:C940"/>
    <mergeCell ref="C1386:C1391"/>
    <mergeCell ref="C1383:C1385"/>
    <mergeCell ref="D1383:D1385"/>
    <mergeCell ref="A1386:A1391"/>
    <mergeCell ref="E501:E510"/>
    <mergeCell ref="E883:E886"/>
    <mergeCell ref="E583:E590"/>
    <mergeCell ref="C556:C557"/>
    <mergeCell ref="B729:B730"/>
    <mergeCell ref="A822:A829"/>
    <mergeCell ref="A516:A522"/>
    <mergeCell ref="A751:A758"/>
    <mergeCell ref="A803:A808"/>
    <mergeCell ref="A809:A812"/>
    <mergeCell ref="A1673:A1678"/>
    <mergeCell ref="C1673:C1678"/>
    <mergeCell ref="A883:A886"/>
    <mergeCell ref="A902:A917"/>
    <mergeCell ref="A890:A894"/>
    <mergeCell ref="C883:C886"/>
    <mergeCell ref="A887:A889"/>
    <mergeCell ref="A1435:A1443"/>
    <mergeCell ref="C902:C917"/>
    <mergeCell ref="A1392:A1393"/>
    <mergeCell ref="C767:C770"/>
    <mergeCell ref="D767:D770"/>
    <mergeCell ref="D1372:D1382"/>
    <mergeCell ref="D759:D766"/>
    <mergeCell ref="I1687:I1694"/>
    <mergeCell ref="E1372:E1382"/>
    <mergeCell ref="G1383:G1385"/>
    <mergeCell ref="F1383:F1385"/>
    <mergeCell ref="G1386:G1391"/>
    <mergeCell ref="G947:G956"/>
    <mergeCell ref="J1687:J1694"/>
    <mergeCell ref="H822:H829"/>
    <mergeCell ref="J1662:J1664"/>
    <mergeCell ref="I883:I886"/>
    <mergeCell ref="I822:I829"/>
    <mergeCell ref="I1372:I1382"/>
    <mergeCell ref="H833:H840"/>
    <mergeCell ref="H864:H871"/>
    <mergeCell ref="J929:J937"/>
    <mergeCell ref="I947:I956"/>
    <mergeCell ref="K650:K655"/>
    <mergeCell ref="K667:K674"/>
    <mergeCell ref="J650:J655"/>
    <mergeCell ref="M686:M696"/>
    <mergeCell ref="M675:M685"/>
    <mergeCell ref="L675:L685"/>
    <mergeCell ref="J675:J685"/>
    <mergeCell ref="L650:L655"/>
    <mergeCell ref="L656:L659"/>
    <mergeCell ref="J656:J659"/>
    <mergeCell ref="L640:L648"/>
    <mergeCell ref="L615:L627"/>
    <mergeCell ref="N675:N685"/>
    <mergeCell ref="N667:N674"/>
    <mergeCell ref="M615:M627"/>
    <mergeCell ref="M650:M655"/>
    <mergeCell ref="M667:M674"/>
    <mergeCell ref="L667:L674"/>
    <mergeCell ref="M640:M648"/>
    <mergeCell ref="L636:O636"/>
    <mergeCell ref="N759:N766"/>
    <mergeCell ref="O733:O737"/>
    <mergeCell ref="O675:O685"/>
    <mergeCell ref="L714:L722"/>
    <mergeCell ref="H759:H766"/>
    <mergeCell ref="K733:K737"/>
    <mergeCell ref="K686:K696"/>
    <mergeCell ref="J714:J722"/>
    <mergeCell ref="I751:I758"/>
    <mergeCell ref="H714:H722"/>
    <mergeCell ref="N740:N743"/>
    <mergeCell ref="O686:O696"/>
    <mergeCell ref="M697:M703"/>
    <mergeCell ref="N704:N707"/>
    <mergeCell ref="N650:N655"/>
    <mergeCell ref="M740:M743"/>
    <mergeCell ref="M656:M659"/>
    <mergeCell ref="O697:O703"/>
    <mergeCell ref="N686:N696"/>
    <mergeCell ref="L704:L707"/>
    <mergeCell ref="K675:K685"/>
    <mergeCell ref="O656:O659"/>
    <mergeCell ref="L740:L743"/>
    <mergeCell ref="M733:M737"/>
    <mergeCell ref="M704:M707"/>
    <mergeCell ref="N656:N659"/>
    <mergeCell ref="O667:O674"/>
    <mergeCell ref="N733:N737"/>
    <mergeCell ref="L686:L696"/>
    <mergeCell ref="K466:K468"/>
    <mergeCell ref="H475:K475"/>
    <mergeCell ref="L457:L465"/>
    <mergeCell ref="M457:M465"/>
    <mergeCell ref="O466:O468"/>
    <mergeCell ref="N457:N465"/>
    <mergeCell ref="M448:M451"/>
    <mergeCell ref="O448:O451"/>
    <mergeCell ref="H442:H447"/>
    <mergeCell ref="J466:J468"/>
    <mergeCell ref="H479:H481"/>
    <mergeCell ref="J479:J481"/>
    <mergeCell ref="H466:H468"/>
    <mergeCell ref="I466:I468"/>
    <mergeCell ref="H457:H465"/>
    <mergeCell ref="I442:I447"/>
    <mergeCell ref="G479:G481"/>
    <mergeCell ref="G489:G492"/>
    <mergeCell ref="F489:F492"/>
    <mergeCell ref="F479:F481"/>
    <mergeCell ref="F523:F528"/>
    <mergeCell ref="F482:F488"/>
    <mergeCell ref="G482:G488"/>
    <mergeCell ref="G501:G510"/>
    <mergeCell ref="F516:F522"/>
    <mergeCell ref="F501:F510"/>
    <mergeCell ref="F564:F569"/>
    <mergeCell ref="F547:F549"/>
    <mergeCell ref="F583:F590"/>
    <mergeCell ref="G511:G515"/>
    <mergeCell ref="D556:F556"/>
    <mergeCell ref="G547:G549"/>
    <mergeCell ref="D539:D546"/>
    <mergeCell ref="D511:D515"/>
    <mergeCell ref="G529:G532"/>
    <mergeCell ref="G516:G522"/>
    <mergeCell ref="A595:A598"/>
    <mergeCell ref="C595:C598"/>
    <mergeCell ref="D595:D598"/>
    <mergeCell ref="A570:A573"/>
    <mergeCell ref="D547:D549"/>
    <mergeCell ref="E595:E598"/>
    <mergeCell ref="A583:A590"/>
    <mergeCell ref="C570:C573"/>
    <mergeCell ref="D570:D573"/>
    <mergeCell ref="E570:E573"/>
    <mergeCell ref="C640:C648"/>
    <mergeCell ref="C656:C659"/>
    <mergeCell ref="D650:D655"/>
    <mergeCell ref="G667:G674"/>
    <mergeCell ref="C636:C637"/>
    <mergeCell ref="C650:C655"/>
    <mergeCell ref="C667:C674"/>
    <mergeCell ref="G650:G655"/>
    <mergeCell ref="E675:E685"/>
    <mergeCell ref="E667:E674"/>
    <mergeCell ref="D605:D608"/>
    <mergeCell ref="F605:F608"/>
    <mergeCell ref="E640:E648"/>
    <mergeCell ref="G615:G627"/>
    <mergeCell ref="F640:F648"/>
    <mergeCell ref="D740:D743"/>
    <mergeCell ref="E740:E743"/>
    <mergeCell ref="F740:F743"/>
    <mergeCell ref="E751:E758"/>
    <mergeCell ref="G686:G696"/>
    <mergeCell ref="G740:G743"/>
    <mergeCell ref="E704:E707"/>
    <mergeCell ref="F733:F737"/>
    <mergeCell ref="E697:E703"/>
    <mergeCell ref="D733:D737"/>
    <mergeCell ref="G605:G608"/>
    <mergeCell ref="D656:D659"/>
    <mergeCell ref="H636:K636"/>
    <mergeCell ref="F599:F604"/>
    <mergeCell ref="J615:J627"/>
    <mergeCell ref="K605:K608"/>
    <mergeCell ref="K615:K627"/>
    <mergeCell ref="H599:H604"/>
    <mergeCell ref="F615:F627"/>
    <mergeCell ref="D636:F636"/>
    <mergeCell ref="E599:E604"/>
    <mergeCell ref="I714:I722"/>
    <mergeCell ref="H656:H659"/>
    <mergeCell ref="D640:D648"/>
    <mergeCell ref="H591:H594"/>
    <mergeCell ref="H595:H598"/>
    <mergeCell ref="G599:G604"/>
    <mergeCell ref="H640:H648"/>
    <mergeCell ref="F656:F659"/>
    <mergeCell ref="G640:G648"/>
    <mergeCell ref="G636:G637"/>
    <mergeCell ref="F704:F707"/>
    <mergeCell ref="F697:F703"/>
    <mergeCell ref="F686:F696"/>
    <mergeCell ref="D686:D696"/>
    <mergeCell ref="E650:E655"/>
    <mergeCell ref="F650:F655"/>
    <mergeCell ref="F675:F685"/>
    <mergeCell ref="E656:E659"/>
    <mergeCell ref="D667:D674"/>
    <mergeCell ref="F751:F758"/>
    <mergeCell ref="I759:I766"/>
    <mergeCell ref="G771:G774"/>
    <mergeCell ref="H751:H758"/>
    <mergeCell ref="G830:G832"/>
    <mergeCell ref="F771:F774"/>
    <mergeCell ref="F759:F766"/>
    <mergeCell ref="G751:G758"/>
    <mergeCell ref="I767:I770"/>
    <mergeCell ref="H782:H790"/>
    <mergeCell ref="A2336:A2343"/>
    <mergeCell ref="C2336:C2343"/>
    <mergeCell ref="D2336:D2343"/>
    <mergeCell ref="E2336:E2343"/>
    <mergeCell ref="F767:F770"/>
    <mergeCell ref="F791:F793"/>
    <mergeCell ref="E1392:E1393"/>
    <mergeCell ref="D1673:D1678"/>
    <mergeCell ref="D799:F799"/>
    <mergeCell ref="E791:E793"/>
    <mergeCell ref="F2336:F2343"/>
    <mergeCell ref="G767:G770"/>
    <mergeCell ref="C822:C829"/>
    <mergeCell ref="E822:E829"/>
    <mergeCell ref="F803:F808"/>
    <mergeCell ref="C803:C808"/>
    <mergeCell ref="F822:F829"/>
    <mergeCell ref="E767:E770"/>
    <mergeCell ref="E833:E840"/>
    <mergeCell ref="F830:F832"/>
    <mergeCell ref="K740:K743"/>
    <mergeCell ref="K759:K766"/>
    <mergeCell ref="K767:K770"/>
    <mergeCell ref="J803:J808"/>
    <mergeCell ref="J740:J743"/>
    <mergeCell ref="J759:J766"/>
    <mergeCell ref="J791:J793"/>
    <mergeCell ref="K791:K793"/>
    <mergeCell ref="K771:K774"/>
    <mergeCell ref="K782:K790"/>
    <mergeCell ref="J704:J707"/>
    <mergeCell ref="I740:I743"/>
    <mergeCell ref="H733:H737"/>
    <mergeCell ref="F714:F722"/>
    <mergeCell ref="G714:G722"/>
    <mergeCell ref="D729:F729"/>
    <mergeCell ref="D714:D722"/>
    <mergeCell ref="E733:E737"/>
    <mergeCell ref="I733:I737"/>
    <mergeCell ref="G704:G707"/>
    <mergeCell ref="A759:A766"/>
    <mergeCell ref="A791:A793"/>
    <mergeCell ref="E809:E812"/>
    <mergeCell ref="J830:J832"/>
    <mergeCell ref="A771:A774"/>
    <mergeCell ref="C771:C774"/>
    <mergeCell ref="C759:C766"/>
    <mergeCell ref="D809:D812"/>
    <mergeCell ref="C809:C812"/>
    <mergeCell ref="E803:E808"/>
    <mergeCell ref="L803:L808"/>
    <mergeCell ref="K822:K829"/>
    <mergeCell ref="F809:F812"/>
    <mergeCell ref="G809:G812"/>
    <mergeCell ref="J822:J829"/>
    <mergeCell ref="I803:I808"/>
    <mergeCell ref="I813:I815"/>
    <mergeCell ref="H813:H815"/>
    <mergeCell ref="F813:F815"/>
    <mergeCell ref="K803:K808"/>
    <mergeCell ref="K833:K840"/>
    <mergeCell ref="K854:K857"/>
    <mergeCell ref="M864:M871"/>
    <mergeCell ref="L854:L857"/>
    <mergeCell ref="J849:J853"/>
    <mergeCell ref="J833:J840"/>
    <mergeCell ref="L841:L848"/>
    <mergeCell ref="J841:J848"/>
    <mergeCell ref="L849:L853"/>
    <mergeCell ref="M833:M840"/>
    <mergeCell ref="K883:K886"/>
    <mergeCell ref="L1435:L1443"/>
    <mergeCell ref="L902:L917"/>
    <mergeCell ref="L883:L886"/>
    <mergeCell ref="L947:L956"/>
    <mergeCell ref="K864:K871"/>
    <mergeCell ref="K1383:K1385"/>
    <mergeCell ref="L1416:L1423"/>
    <mergeCell ref="K887:K889"/>
    <mergeCell ref="K902:K917"/>
    <mergeCell ref="M841:M848"/>
    <mergeCell ref="L864:L871"/>
    <mergeCell ref="J947:J956"/>
    <mergeCell ref="K1372:K1382"/>
    <mergeCell ref="L938:L940"/>
    <mergeCell ref="J938:J940"/>
    <mergeCell ref="L1372:L1382"/>
    <mergeCell ref="J1372:J1382"/>
    <mergeCell ref="K938:K940"/>
    <mergeCell ref="K947:K956"/>
    <mergeCell ref="G1372:G1382"/>
    <mergeCell ref="H947:H956"/>
    <mergeCell ref="F947:F956"/>
    <mergeCell ref="D864:D871"/>
    <mergeCell ref="E864:E871"/>
    <mergeCell ref="D879:F879"/>
    <mergeCell ref="E902:E917"/>
    <mergeCell ref="E890:E894"/>
    <mergeCell ref="F938:F940"/>
    <mergeCell ref="F918:F928"/>
    <mergeCell ref="K929:K937"/>
    <mergeCell ref="J918:J928"/>
    <mergeCell ref="K918:K928"/>
    <mergeCell ref="K890:K894"/>
    <mergeCell ref="G929:G937"/>
    <mergeCell ref="I929:I937"/>
    <mergeCell ref="G918:G928"/>
    <mergeCell ref="J890:J894"/>
    <mergeCell ref="H902:H917"/>
    <mergeCell ref="I890:I894"/>
    <mergeCell ref="F929:F937"/>
    <mergeCell ref="E929:E937"/>
    <mergeCell ref="E938:E940"/>
    <mergeCell ref="F883:F886"/>
    <mergeCell ref="G883:G886"/>
    <mergeCell ref="G902:G917"/>
    <mergeCell ref="I902:I917"/>
    <mergeCell ref="F890:F894"/>
    <mergeCell ref="J887:J889"/>
    <mergeCell ref="F902:F917"/>
    <mergeCell ref="J883:J886"/>
    <mergeCell ref="I887:I889"/>
    <mergeCell ref="H883:H886"/>
    <mergeCell ref="G890:G894"/>
    <mergeCell ref="D833:D840"/>
    <mergeCell ref="E830:E832"/>
    <mergeCell ref="J782:J790"/>
    <mergeCell ref="L782:L790"/>
    <mergeCell ref="I830:I832"/>
    <mergeCell ref="K830:K832"/>
    <mergeCell ref="G782:G790"/>
    <mergeCell ref="G822:G829"/>
    <mergeCell ref="G799:G800"/>
    <mergeCell ref="D830:D832"/>
    <mergeCell ref="O1435:O1443"/>
    <mergeCell ref="D947:D956"/>
    <mergeCell ref="D841:D848"/>
    <mergeCell ref="C849:C853"/>
    <mergeCell ref="A854:A857"/>
    <mergeCell ref="A1406:A1415"/>
    <mergeCell ref="C1406:C1415"/>
    <mergeCell ref="C918:C928"/>
    <mergeCell ref="A879:A880"/>
    <mergeCell ref="B879:B880"/>
    <mergeCell ref="C854:C857"/>
    <mergeCell ref="C878:O878"/>
    <mergeCell ref="A1372:A1382"/>
    <mergeCell ref="C864:C871"/>
    <mergeCell ref="A929:A937"/>
    <mergeCell ref="J864:J871"/>
    <mergeCell ref="C879:C880"/>
    <mergeCell ref="I864:I871"/>
    <mergeCell ref="G879:G880"/>
    <mergeCell ref="J902:J917"/>
    <mergeCell ref="H929:H937"/>
    <mergeCell ref="A1454:A1457"/>
    <mergeCell ref="C1454:C1457"/>
    <mergeCell ref="C1444:C1453"/>
    <mergeCell ref="E1454:E1457"/>
    <mergeCell ref="A1458:A1464"/>
    <mergeCell ref="C1458:C1464"/>
    <mergeCell ref="D1458:D1464"/>
    <mergeCell ref="A1444:A1453"/>
    <mergeCell ref="A1424:A1427"/>
    <mergeCell ref="D849:D853"/>
    <mergeCell ref="H849:H853"/>
    <mergeCell ref="E849:E853"/>
    <mergeCell ref="E1424:E1427"/>
    <mergeCell ref="C929:C937"/>
    <mergeCell ref="D929:D937"/>
    <mergeCell ref="G938:G940"/>
    <mergeCell ref="H938:H940"/>
    <mergeCell ref="H879:K879"/>
    <mergeCell ref="D854:D857"/>
    <mergeCell ref="L1454:L1457"/>
    <mergeCell ref="D1435:D1443"/>
    <mergeCell ref="D1505:D1514"/>
    <mergeCell ref="D1444:D1453"/>
    <mergeCell ref="E1444:E1453"/>
    <mergeCell ref="E1435:E1443"/>
    <mergeCell ref="J1454:J1457"/>
    <mergeCell ref="F1454:F1457"/>
    <mergeCell ref="F1485:F1489"/>
    <mergeCell ref="E1485:E1489"/>
    <mergeCell ref="I1543:I1550"/>
    <mergeCell ref="A1543:A1550"/>
    <mergeCell ref="C1543:C1550"/>
    <mergeCell ref="E1543:E1550"/>
    <mergeCell ref="D1535:D1542"/>
    <mergeCell ref="G1535:G1542"/>
    <mergeCell ref="H1535:H1542"/>
    <mergeCell ref="G1543:G1550"/>
    <mergeCell ref="D1543:D1550"/>
    <mergeCell ref="F1543:F1550"/>
    <mergeCell ref="E1535:E1542"/>
    <mergeCell ref="G1529:G1534"/>
    <mergeCell ref="F1535:F1542"/>
    <mergeCell ref="E1521:E1528"/>
    <mergeCell ref="N1551:N1558"/>
    <mergeCell ref="M1551:M1558"/>
    <mergeCell ref="K1551:K1558"/>
    <mergeCell ref="N1543:N1550"/>
    <mergeCell ref="M1543:M1550"/>
    <mergeCell ref="K1535:K1542"/>
    <mergeCell ref="K1543:K1550"/>
    <mergeCell ref="M1535:M1542"/>
    <mergeCell ref="E1559:E1566"/>
    <mergeCell ref="F1559:F1566"/>
    <mergeCell ref="H1567:H1568"/>
    <mergeCell ref="D1551:D1558"/>
    <mergeCell ref="E1551:E1558"/>
    <mergeCell ref="F1551:F1558"/>
    <mergeCell ref="G1551:G1558"/>
    <mergeCell ref="J1551:J1558"/>
    <mergeCell ref="G1567:G1568"/>
    <mergeCell ref="O1610:O1615"/>
    <mergeCell ref="M1610:M1615"/>
    <mergeCell ref="J1610:J1615"/>
    <mergeCell ref="I1551:I1558"/>
    <mergeCell ref="N1582:N1597"/>
    <mergeCell ref="H1551:H1558"/>
    <mergeCell ref="O1551:O1558"/>
    <mergeCell ref="L1551:L1558"/>
    <mergeCell ref="O1567:O1568"/>
    <mergeCell ref="K1629:K1635"/>
    <mergeCell ref="L1629:L1635"/>
    <mergeCell ref="K1662:K1664"/>
    <mergeCell ref="L1662:L1664"/>
    <mergeCell ref="K1647:K1657"/>
    <mergeCell ref="J1616:J1628"/>
    <mergeCell ref="K1616:K1628"/>
    <mergeCell ref="K1687:K1694"/>
    <mergeCell ref="L1687:L1694"/>
    <mergeCell ref="M1662:M1664"/>
    <mergeCell ref="M1679:M1686"/>
    <mergeCell ref="L1673:L1678"/>
    <mergeCell ref="M1673:M1678"/>
    <mergeCell ref="A1695:A1701"/>
    <mergeCell ref="C1695:C1701"/>
    <mergeCell ref="D1695:D1701"/>
    <mergeCell ref="E1695:E1701"/>
    <mergeCell ref="I1695:I1701"/>
    <mergeCell ref="J1629:J1635"/>
    <mergeCell ref="G1629:G1635"/>
    <mergeCell ref="I1629:I1635"/>
    <mergeCell ref="F1662:F1664"/>
    <mergeCell ref="E1673:E1678"/>
    <mergeCell ref="I1702:I1706"/>
    <mergeCell ref="J1702:J1706"/>
    <mergeCell ref="N1629:N1635"/>
    <mergeCell ref="O1629:O1635"/>
    <mergeCell ref="N1636:N1646"/>
    <mergeCell ref="N1687:N1694"/>
    <mergeCell ref="O1687:O1694"/>
    <mergeCell ref="O1673:O1678"/>
    <mergeCell ref="J1695:J1701"/>
    <mergeCell ref="M1687:M1694"/>
    <mergeCell ref="C1712:C1719"/>
    <mergeCell ref="D1712:D1719"/>
    <mergeCell ref="E1712:E1719"/>
    <mergeCell ref="A1702:A1706"/>
    <mergeCell ref="C1702:C1706"/>
    <mergeCell ref="D1702:D1706"/>
    <mergeCell ref="E1702:E1706"/>
    <mergeCell ref="J1707:J1711"/>
    <mergeCell ref="K1707:K1711"/>
    <mergeCell ref="L1707:L1711"/>
    <mergeCell ref="M1707:M1711"/>
    <mergeCell ref="N1707:N1711"/>
    <mergeCell ref="A1707:A1711"/>
    <mergeCell ref="C1707:C1711"/>
    <mergeCell ref="D1707:D1711"/>
    <mergeCell ref="E1707:E1711"/>
    <mergeCell ref="H1707:H1711"/>
    <mergeCell ref="K1734:K1738"/>
    <mergeCell ref="K1739:K1746"/>
    <mergeCell ref="L1762:L1764"/>
    <mergeCell ref="A1720:A1730"/>
    <mergeCell ref="C1720:C1730"/>
    <mergeCell ref="D1720:D1730"/>
    <mergeCell ref="E1720:E1730"/>
    <mergeCell ref="F1720:F1730"/>
    <mergeCell ref="G1720:G1730"/>
    <mergeCell ref="K1747:K1760"/>
    <mergeCell ref="I1747:I1760"/>
    <mergeCell ref="A1762:A1764"/>
    <mergeCell ref="C1762:C1764"/>
    <mergeCell ref="J1731:J1733"/>
    <mergeCell ref="M1731:M1733"/>
    <mergeCell ref="K1731:K1733"/>
    <mergeCell ref="H1762:H1764"/>
    <mergeCell ref="F1762:F1764"/>
    <mergeCell ref="G1762:G1764"/>
    <mergeCell ref="J1739:J1746"/>
    <mergeCell ref="A1739:A1746"/>
    <mergeCell ref="C1739:C1746"/>
    <mergeCell ref="D1739:D1746"/>
    <mergeCell ref="F1739:F1746"/>
    <mergeCell ref="E1762:E1764"/>
    <mergeCell ref="D1747:D1760"/>
    <mergeCell ref="E1747:E1760"/>
    <mergeCell ref="F1747:F1760"/>
    <mergeCell ref="A1734:A1738"/>
    <mergeCell ref="C1734:C1738"/>
    <mergeCell ref="D1734:D1738"/>
    <mergeCell ref="H1687:H1694"/>
    <mergeCell ref="H1731:H1733"/>
    <mergeCell ref="G1734:G1738"/>
    <mergeCell ref="E1731:E1733"/>
    <mergeCell ref="F1734:F1738"/>
    <mergeCell ref="A1731:A1733"/>
    <mergeCell ref="A1712:A1719"/>
    <mergeCell ref="H1734:H1738"/>
    <mergeCell ref="I1734:I1738"/>
    <mergeCell ref="H1720:H1730"/>
    <mergeCell ref="H1765:H1775"/>
    <mergeCell ref="E1734:E1738"/>
    <mergeCell ref="E1739:E1746"/>
    <mergeCell ref="G1739:G1746"/>
    <mergeCell ref="G1747:G1760"/>
    <mergeCell ref="I1765:I1775"/>
    <mergeCell ref="I1762:I1764"/>
    <mergeCell ref="I1707:I1711"/>
    <mergeCell ref="J809:J812"/>
    <mergeCell ref="I791:I793"/>
    <mergeCell ref="G466:G468"/>
    <mergeCell ref="C1731:C1733"/>
    <mergeCell ref="I1731:I1733"/>
    <mergeCell ref="F1731:F1733"/>
    <mergeCell ref="G1731:G1733"/>
    <mergeCell ref="I1720:I1730"/>
    <mergeCell ref="F1707:F1711"/>
    <mergeCell ref="G733:G737"/>
    <mergeCell ref="I686:I696"/>
    <mergeCell ref="H501:H510"/>
    <mergeCell ref="H799:K799"/>
    <mergeCell ref="I771:I774"/>
    <mergeCell ref="I704:I707"/>
    <mergeCell ref="G729:G730"/>
    <mergeCell ref="J751:J758"/>
    <mergeCell ref="J733:J737"/>
    <mergeCell ref="H771:H774"/>
    <mergeCell ref="G1712:G1719"/>
    <mergeCell ref="F1712:F1719"/>
    <mergeCell ref="H1695:H1701"/>
    <mergeCell ref="F1702:F1706"/>
    <mergeCell ref="F1695:F1701"/>
    <mergeCell ref="G1695:G1701"/>
    <mergeCell ref="G1702:G1706"/>
    <mergeCell ref="H1702:H1706"/>
    <mergeCell ref="G1707:G1711"/>
    <mergeCell ref="H1712:H1719"/>
    <mergeCell ref="J1720:J1730"/>
    <mergeCell ref="K1720:K1730"/>
    <mergeCell ref="L729:O729"/>
    <mergeCell ref="N767:N770"/>
    <mergeCell ref="M767:M770"/>
    <mergeCell ref="L759:L766"/>
    <mergeCell ref="K1702:K1706"/>
    <mergeCell ref="O803:O808"/>
    <mergeCell ref="L1720:L1730"/>
    <mergeCell ref="M1720:M1730"/>
    <mergeCell ref="L482:L488"/>
    <mergeCell ref="L1739:L1746"/>
    <mergeCell ref="N1731:N1733"/>
    <mergeCell ref="N1720:N1730"/>
    <mergeCell ref="M1712:M1719"/>
    <mergeCell ref="N1712:N1719"/>
    <mergeCell ref="L1712:L1719"/>
    <mergeCell ref="N1702:N1706"/>
    <mergeCell ref="N1616:N1628"/>
    <mergeCell ref="M1636:M1646"/>
    <mergeCell ref="I1855:I1857"/>
    <mergeCell ref="H1844:H1854"/>
    <mergeCell ref="F1844:F1854"/>
    <mergeCell ref="G1844:G1854"/>
    <mergeCell ref="N1793:N1799"/>
    <mergeCell ref="M1739:M1746"/>
    <mergeCell ref="G1765:G1775"/>
    <mergeCell ref="H1739:H1746"/>
    <mergeCell ref="I1739:I1746"/>
    <mergeCell ref="H1747:H1760"/>
    <mergeCell ref="H1862:H1864"/>
    <mergeCell ref="E1862:E1864"/>
    <mergeCell ref="H1865:H1869"/>
    <mergeCell ref="F1865:F1869"/>
    <mergeCell ref="G1865:G1869"/>
    <mergeCell ref="I1844:I1854"/>
    <mergeCell ref="G1862:G1864"/>
    <mergeCell ref="F1855:F1857"/>
    <mergeCell ref="G1855:G1857"/>
    <mergeCell ref="H1855:H1857"/>
    <mergeCell ref="F1870:F1881"/>
    <mergeCell ref="D1865:D1869"/>
    <mergeCell ref="E1865:E1869"/>
    <mergeCell ref="D1855:D1857"/>
    <mergeCell ref="E1855:E1857"/>
    <mergeCell ref="F1862:F1864"/>
    <mergeCell ref="D1862:D1864"/>
    <mergeCell ref="D482:D488"/>
    <mergeCell ref="D1844:D1854"/>
    <mergeCell ref="D791:D793"/>
    <mergeCell ref="D1687:D1694"/>
    <mergeCell ref="D1416:D1423"/>
    <mergeCell ref="D1515:D1520"/>
    <mergeCell ref="D1731:D1733"/>
    <mergeCell ref="D1559:D1566"/>
    <mergeCell ref="D751:D758"/>
    <mergeCell ref="D1679:D1686"/>
    <mergeCell ref="E759:E766"/>
    <mergeCell ref="D1793:D1799"/>
    <mergeCell ref="D1762:D1764"/>
    <mergeCell ref="H144:H156"/>
    <mergeCell ref="D615:D627"/>
    <mergeCell ref="E615:E627"/>
    <mergeCell ref="D704:D707"/>
    <mergeCell ref="E686:E696"/>
    <mergeCell ref="D822:D829"/>
    <mergeCell ref="D489:D492"/>
    <mergeCell ref="C72:C74"/>
    <mergeCell ref="F64:F71"/>
    <mergeCell ref="D144:D156"/>
    <mergeCell ref="A84:A88"/>
    <mergeCell ref="A80:A81"/>
    <mergeCell ref="F72:F74"/>
    <mergeCell ref="A144:A156"/>
    <mergeCell ref="D89:D95"/>
    <mergeCell ref="D72:D74"/>
    <mergeCell ref="C89:C95"/>
    <mergeCell ref="E72:E74"/>
    <mergeCell ref="N339:N345"/>
    <mergeCell ref="N64:N71"/>
    <mergeCell ref="O1870:O1881"/>
    <mergeCell ref="M72:M74"/>
    <mergeCell ref="N72:N74"/>
    <mergeCell ref="O72:O74"/>
    <mergeCell ref="O591:O594"/>
    <mergeCell ref="N1734:N1738"/>
    <mergeCell ref="N1739:N1746"/>
    <mergeCell ref="C615:C627"/>
    <mergeCell ref="C729:C730"/>
    <mergeCell ref="J198:J201"/>
    <mergeCell ref="K171:K174"/>
    <mergeCell ref="F96:F99"/>
    <mergeCell ref="J107:J117"/>
    <mergeCell ref="K107:K117"/>
    <mergeCell ref="J118:J125"/>
    <mergeCell ref="K118:K125"/>
    <mergeCell ref="E591:E594"/>
    <mergeCell ref="F144:F156"/>
    <mergeCell ref="O20:O23"/>
    <mergeCell ref="A222:A228"/>
    <mergeCell ref="C222:C228"/>
    <mergeCell ref="E222:E228"/>
    <mergeCell ref="D222:D228"/>
    <mergeCell ref="F222:F228"/>
    <mergeCell ref="G222:G228"/>
    <mergeCell ref="F171:F174"/>
    <mergeCell ref="G163:G164"/>
    <mergeCell ref="A72:A74"/>
    <mergeCell ref="O714:O722"/>
    <mergeCell ref="N782:N790"/>
    <mergeCell ref="C740:C743"/>
    <mergeCell ref="G759:G766"/>
    <mergeCell ref="D782:D790"/>
    <mergeCell ref="I782:I790"/>
    <mergeCell ref="F782:F790"/>
    <mergeCell ref="C751:C758"/>
    <mergeCell ref="E771:E774"/>
    <mergeCell ref="H767:H770"/>
    <mergeCell ref="A733:A737"/>
    <mergeCell ref="C733:C737"/>
    <mergeCell ref="O771:O774"/>
    <mergeCell ref="K539:K546"/>
    <mergeCell ref="E714:E722"/>
    <mergeCell ref="O704:O707"/>
    <mergeCell ref="A767:A770"/>
    <mergeCell ref="D771:D774"/>
    <mergeCell ref="M751:M758"/>
    <mergeCell ref="N771:N774"/>
    <mergeCell ref="C782:C790"/>
    <mergeCell ref="C841:C848"/>
    <mergeCell ref="A841:A848"/>
    <mergeCell ref="B799:B800"/>
    <mergeCell ref="C799:C800"/>
    <mergeCell ref="C813:C815"/>
    <mergeCell ref="C791:C793"/>
    <mergeCell ref="A799:A800"/>
    <mergeCell ref="C833:C840"/>
    <mergeCell ref="A1870:A1881"/>
    <mergeCell ref="A864:A871"/>
    <mergeCell ref="A466:A468"/>
    <mergeCell ref="C466:C468"/>
    <mergeCell ref="D466:D468"/>
    <mergeCell ref="B475:B476"/>
    <mergeCell ref="C482:C488"/>
    <mergeCell ref="C511:C515"/>
    <mergeCell ref="A1836:A1843"/>
    <mergeCell ref="A1844:A1854"/>
    <mergeCell ref="A1894:A1896"/>
    <mergeCell ref="C1894:C1896"/>
    <mergeCell ref="C1855:C1857"/>
    <mergeCell ref="C1747:C1760"/>
    <mergeCell ref="A1882:A1885"/>
    <mergeCell ref="C1882:C1885"/>
    <mergeCell ref="A1865:A1869"/>
    <mergeCell ref="C1865:C1869"/>
    <mergeCell ref="A1803:A1815"/>
    <mergeCell ref="C1862:C1864"/>
    <mergeCell ref="C1844:C1854"/>
    <mergeCell ref="C1800:C1802"/>
    <mergeCell ref="C1821:C1824"/>
    <mergeCell ref="A1825:A1827"/>
    <mergeCell ref="A1831:A1835"/>
    <mergeCell ref="C1831:C1835"/>
    <mergeCell ref="A1800:A1802"/>
    <mergeCell ref="C1836:C1843"/>
    <mergeCell ref="L751:L758"/>
    <mergeCell ref="K751:K758"/>
    <mergeCell ref="K599:K604"/>
    <mergeCell ref="L599:L604"/>
    <mergeCell ref="K656:K659"/>
    <mergeCell ref="A1793:A1799"/>
    <mergeCell ref="A1747:A1760"/>
    <mergeCell ref="C1776:C1792"/>
    <mergeCell ref="A849:A853"/>
    <mergeCell ref="A830:A832"/>
    <mergeCell ref="K595:K598"/>
    <mergeCell ref="O570:O573"/>
    <mergeCell ref="K570:K573"/>
    <mergeCell ref="N583:N590"/>
    <mergeCell ref="O583:O590"/>
    <mergeCell ref="N564:N569"/>
    <mergeCell ref="L564:L569"/>
    <mergeCell ref="L591:L594"/>
    <mergeCell ref="M595:M598"/>
    <mergeCell ref="M583:M590"/>
    <mergeCell ref="L501:L510"/>
    <mergeCell ref="O529:O532"/>
    <mergeCell ref="O539:O546"/>
    <mergeCell ref="L539:L546"/>
    <mergeCell ref="M539:M546"/>
    <mergeCell ref="N511:N515"/>
    <mergeCell ref="N516:N522"/>
    <mergeCell ref="M516:M522"/>
    <mergeCell ref="L516:L522"/>
    <mergeCell ref="N529:N532"/>
    <mergeCell ref="K1865:K1869"/>
    <mergeCell ref="K1695:K1701"/>
    <mergeCell ref="L1695:L1701"/>
    <mergeCell ref="L1862:L1864"/>
    <mergeCell ref="L1765:L1775"/>
    <mergeCell ref="J1865:J1869"/>
    <mergeCell ref="J1855:J1857"/>
    <mergeCell ref="J1862:J1864"/>
    <mergeCell ref="J1734:J1738"/>
    <mergeCell ref="L1793:L1799"/>
    <mergeCell ref="L833:L840"/>
    <mergeCell ref="L771:L774"/>
    <mergeCell ref="L1702:L1706"/>
    <mergeCell ref="M1702:M1706"/>
    <mergeCell ref="M1695:M1701"/>
    <mergeCell ref="M1629:M1635"/>
    <mergeCell ref="L1543:L1550"/>
    <mergeCell ref="L929:L937"/>
    <mergeCell ref="M791:M793"/>
    <mergeCell ref="L830:L832"/>
    <mergeCell ref="E1924:E1931"/>
    <mergeCell ref="A1906:A1914"/>
    <mergeCell ref="N1897:N1905"/>
    <mergeCell ref="M1897:M1905"/>
    <mergeCell ref="J1897:J1905"/>
    <mergeCell ref="K1915:K1923"/>
    <mergeCell ref="F1924:F1931"/>
    <mergeCell ref="A1897:A1905"/>
    <mergeCell ref="L1924:L1931"/>
    <mergeCell ref="M1924:M1931"/>
    <mergeCell ref="J1924:J1931"/>
    <mergeCell ref="C1897:C1905"/>
    <mergeCell ref="D1897:D1905"/>
    <mergeCell ref="D1915:D1923"/>
    <mergeCell ref="E1915:E1923"/>
    <mergeCell ref="F1915:F1923"/>
    <mergeCell ref="G1915:G1923"/>
    <mergeCell ref="E1897:E1905"/>
    <mergeCell ref="C1924:C1931"/>
    <mergeCell ref="D1924:D1931"/>
    <mergeCell ref="I1865:I1869"/>
    <mergeCell ref="J1882:J1885"/>
    <mergeCell ref="G1894:G1896"/>
    <mergeCell ref="H1882:H1885"/>
    <mergeCell ref="H1894:H1896"/>
    <mergeCell ref="E1894:E1896"/>
    <mergeCell ref="F1894:F1896"/>
    <mergeCell ref="F1882:F1885"/>
    <mergeCell ref="G1882:G1885"/>
    <mergeCell ref="I1882:I1885"/>
    <mergeCell ref="G1897:G1905"/>
    <mergeCell ref="H1870:H1881"/>
    <mergeCell ref="I1870:I1881"/>
    <mergeCell ref="G1870:G1881"/>
    <mergeCell ref="H1897:H1905"/>
    <mergeCell ref="I1897:I1905"/>
    <mergeCell ref="O1897:O1905"/>
    <mergeCell ref="N1894:N1896"/>
    <mergeCell ref="O1894:O1896"/>
    <mergeCell ref="K1906:K1914"/>
    <mergeCell ref="J1894:J1896"/>
    <mergeCell ref="M1906:M1914"/>
    <mergeCell ref="N1906:N1914"/>
    <mergeCell ref="K1897:K1905"/>
    <mergeCell ref="O1865:O1869"/>
    <mergeCell ref="M1865:M1869"/>
    <mergeCell ref="O1793:O1799"/>
    <mergeCell ref="M1776:M1792"/>
    <mergeCell ref="N947:N956"/>
    <mergeCell ref="O1731:O1733"/>
    <mergeCell ref="O1739:O1746"/>
    <mergeCell ref="O1747:O1760"/>
    <mergeCell ref="O947:O956"/>
    <mergeCell ref="O1734:O1738"/>
    <mergeCell ref="O1882:O1885"/>
    <mergeCell ref="N1882:N1885"/>
    <mergeCell ref="M1882:M1885"/>
    <mergeCell ref="O1855:O1857"/>
    <mergeCell ref="N1870:N1881"/>
    <mergeCell ref="M1862:M1864"/>
    <mergeCell ref="M1870:M1881"/>
    <mergeCell ref="O1862:O1864"/>
    <mergeCell ref="N1862:N1864"/>
    <mergeCell ref="M1855:M1857"/>
    <mergeCell ref="N1747:N1760"/>
    <mergeCell ref="O1720:O1730"/>
    <mergeCell ref="O1707:O1711"/>
    <mergeCell ref="O1702:O1706"/>
    <mergeCell ref="N1695:N1701"/>
    <mergeCell ref="O1695:O1701"/>
    <mergeCell ref="O1712:O1719"/>
    <mergeCell ref="O1616:O1628"/>
    <mergeCell ref="O1543:O1550"/>
    <mergeCell ref="K222:K228"/>
    <mergeCell ref="M1734:M1738"/>
    <mergeCell ref="N902:N917"/>
    <mergeCell ref="J1870:J1881"/>
    <mergeCell ref="K1870:K1881"/>
    <mergeCell ref="L1731:L1733"/>
    <mergeCell ref="L1734:L1738"/>
    <mergeCell ref="N1865:N1869"/>
    <mergeCell ref="O791:O793"/>
    <mergeCell ref="O479:O481"/>
    <mergeCell ref="O782:O790"/>
    <mergeCell ref="L605:L608"/>
    <mergeCell ref="O650:O655"/>
    <mergeCell ref="O605:O608"/>
    <mergeCell ref="N599:N604"/>
    <mergeCell ref="M759:M766"/>
    <mergeCell ref="N539:N546"/>
    <mergeCell ref="M501:M510"/>
    <mergeCell ref="D209:D212"/>
    <mergeCell ref="C198:C201"/>
    <mergeCell ref="G213:G216"/>
    <mergeCell ref="G202:G208"/>
    <mergeCell ref="I213:I216"/>
    <mergeCell ref="H213:H216"/>
    <mergeCell ref="H202:H208"/>
    <mergeCell ref="I202:I208"/>
    <mergeCell ref="H209:H212"/>
    <mergeCell ref="E198:E201"/>
    <mergeCell ref="F198:F201"/>
    <mergeCell ref="G457:G465"/>
    <mergeCell ref="G591:G594"/>
    <mergeCell ref="H391:K391"/>
    <mergeCell ref="E213:E216"/>
    <mergeCell ref="C186:C197"/>
    <mergeCell ref="D202:D208"/>
    <mergeCell ref="C202:C208"/>
    <mergeCell ref="E186:E197"/>
    <mergeCell ref="D213:D216"/>
    <mergeCell ref="E202:E208"/>
    <mergeCell ref="J273:J277"/>
    <mergeCell ref="J269:J272"/>
    <mergeCell ref="H283:H286"/>
    <mergeCell ref="J352:J360"/>
    <mergeCell ref="I482:I488"/>
    <mergeCell ref="J374:J382"/>
    <mergeCell ref="G442:G447"/>
    <mergeCell ref="I425:I431"/>
    <mergeCell ref="J293:J298"/>
    <mergeCell ref="J640:J648"/>
    <mergeCell ref="J489:J492"/>
    <mergeCell ref="J511:J515"/>
    <mergeCell ref="I432:I441"/>
    <mergeCell ref="J482:J488"/>
    <mergeCell ref="J432:J441"/>
    <mergeCell ref="I479:I481"/>
    <mergeCell ref="H556:K556"/>
    <mergeCell ref="J591:J594"/>
    <mergeCell ref="I547:I549"/>
    <mergeCell ref="F202:F208"/>
    <mergeCell ref="H222:H228"/>
    <mergeCell ref="J222:J228"/>
    <mergeCell ref="J209:J212"/>
    <mergeCell ref="G209:G212"/>
    <mergeCell ref="I293:I298"/>
    <mergeCell ref="H293:H298"/>
    <mergeCell ref="G242:G247"/>
    <mergeCell ref="F278:F282"/>
    <mergeCell ref="F293:F298"/>
    <mergeCell ref="M327:M330"/>
    <mergeCell ref="M361:M364"/>
    <mergeCell ref="L346:L351"/>
    <mergeCell ref="M374:M382"/>
    <mergeCell ref="J327:J330"/>
    <mergeCell ref="K327:K330"/>
    <mergeCell ref="M339:M345"/>
    <mergeCell ref="K346:K351"/>
    <mergeCell ref="J361:J364"/>
    <mergeCell ref="K361:K364"/>
    <mergeCell ref="H570:H573"/>
    <mergeCell ref="I640:I648"/>
    <mergeCell ref="I599:I604"/>
    <mergeCell ref="M803:M808"/>
    <mergeCell ref="N841:N848"/>
    <mergeCell ref="L918:L928"/>
    <mergeCell ref="L822:L829"/>
    <mergeCell ref="L879:O879"/>
    <mergeCell ref="O809:O812"/>
    <mergeCell ref="O830:O832"/>
    <mergeCell ref="C1915:C1923"/>
    <mergeCell ref="D1906:D1914"/>
    <mergeCell ref="N803:N808"/>
    <mergeCell ref="N809:N812"/>
    <mergeCell ref="N813:N815"/>
    <mergeCell ref="O813:O815"/>
    <mergeCell ref="L1894:L1896"/>
    <mergeCell ref="M1894:M1896"/>
    <mergeCell ref="L1855:L1857"/>
    <mergeCell ref="M1762:M1764"/>
    <mergeCell ref="N1855:N1857"/>
    <mergeCell ref="J1915:J1923"/>
    <mergeCell ref="I918:I928"/>
    <mergeCell ref="J767:J770"/>
    <mergeCell ref="M887:M889"/>
    <mergeCell ref="K849:K853"/>
    <mergeCell ref="M809:M812"/>
    <mergeCell ref="N791:N793"/>
    <mergeCell ref="M771:M774"/>
    <mergeCell ref="J1906:J1914"/>
    <mergeCell ref="E1940:E1946"/>
    <mergeCell ref="L1865:L1869"/>
    <mergeCell ref="A1915:A1923"/>
    <mergeCell ref="H1940:H1946"/>
    <mergeCell ref="J1940:J1946"/>
    <mergeCell ref="I1932:I1939"/>
    <mergeCell ref="I1924:I1931"/>
    <mergeCell ref="K1894:K1896"/>
    <mergeCell ref="L1897:L1905"/>
    <mergeCell ref="C1906:C1914"/>
    <mergeCell ref="I1915:I1923"/>
    <mergeCell ref="I1906:I1914"/>
    <mergeCell ref="H1906:H1914"/>
    <mergeCell ref="G656:G659"/>
    <mergeCell ref="H841:H848"/>
    <mergeCell ref="E947:E956"/>
    <mergeCell ref="G791:G793"/>
    <mergeCell ref="I849:I853"/>
    <mergeCell ref="I1862:I1864"/>
    <mergeCell ref="F1897:F1905"/>
    <mergeCell ref="A1940:A1946"/>
    <mergeCell ref="F1906:F1914"/>
    <mergeCell ref="H1915:H1923"/>
    <mergeCell ref="H1932:H1939"/>
    <mergeCell ref="F1940:F1946"/>
    <mergeCell ref="G1924:G1931"/>
    <mergeCell ref="C1940:C1946"/>
    <mergeCell ref="E1906:E1914"/>
    <mergeCell ref="G1906:G1914"/>
    <mergeCell ref="D1940:D1946"/>
    <mergeCell ref="G833:G840"/>
    <mergeCell ref="G849:G853"/>
    <mergeCell ref="H830:H832"/>
    <mergeCell ref="I833:I840"/>
    <mergeCell ref="H803:H808"/>
    <mergeCell ref="G813:G815"/>
    <mergeCell ref="I841:I848"/>
    <mergeCell ref="H809:H812"/>
    <mergeCell ref="A1947:A1953"/>
    <mergeCell ref="C1947:C1953"/>
    <mergeCell ref="D1947:D1953"/>
    <mergeCell ref="E1947:E1953"/>
    <mergeCell ref="F1947:F1953"/>
    <mergeCell ref="G1947:G1953"/>
    <mergeCell ref="I1947:I1953"/>
    <mergeCell ref="J1947:J1953"/>
    <mergeCell ref="G854:G857"/>
    <mergeCell ref="H918:H928"/>
    <mergeCell ref="O1940:O1946"/>
    <mergeCell ref="H1947:H1953"/>
    <mergeCell ref="I1894:I1896"/>
    <mergeCell ref="L1882:L1885"/>
    <mergeCell ref="M947:M956"/>
    <mergeCell ref="K1882:K1885"/>
    <mergeCell ref="M1940:M1946"/>
    <mergeCell ref="N1940:N1946"/>
    <mergeCell ref="G1940:G1946"/>
    <mergeCell ref="K1940:K1946"/>
    <mergeCell ref="M1947:M1953"/>
    <mergeCell ref="N1947:N1953"/>
    <mergeCell ref="K1947:K1953"/>
    <mergeCell ref="L1947:L1953"/>
    <mergeCell ref="L1940:L1946"/>
    <mergeCell ref="I1940:I1946"/>
    <mergeCell ref="O1947:O1953"/>
    <mergeCell ref="A1954:A1956"/>
    <mergeCell ref="C1954:C1956"/>
    <mergeCell ref="D1954:D1956"/>
    <mergeCell ref="E1954:E1956"/>
    <mergeCell ref="F1954:F1956"/>
    <mergeCell ref="J1954:J1956"/>
    <mergeCell ref="K1954:K1956"/>
    <mergeCell ref="L1954:L1956"/>
    <mergeCell ref="M1954:M1956"/>
    <mergeCell ref="O1954:O1956"/>
    <mergeCell ref="A1957:A1960"/>
    <mergeCell ref="C1957:C1960"/>
    <mergeCell ref="D1957:D1960"/>
    <mergeCell ref="E1957:E1960"/>
    <mergeCell ref="F1957:F1960"/>
    <mergeCell ref="H1954:H1956"/>
    <mergeCell ref="I1954:I1956"/>
    <mergeCell ref="G1957:G1960"/>
    <mergeCell ref="H1957:H1960"/>
    <mergeCell ref="A1961:A1968"/>
    <mergeCell ref="C1961:C1968"/>
    <mergeCell ref="D1961:D1968"/>
    <mergeCell ref="E1961:E1968"/>
    <mergeCell ref="F1961:F1968"/>
    <mergeCell ref="G1961:G1968"/>
    <mergeCell ref="G1954:G1956"/>
    <mergeCell ref="M1957:M1960"/>
    <mergeCell ref="N1957:N1960"/>
    <mergeCell ref="K1957:K1960"/>
    <mergeCell ref="N1954:N1956"/>
    <mergeCell ref="L1957:L1960"/>
    <mergeCell ref="O1961:O1968"/>
    <mergeCell ref="J1972:J1979"/>
    <mergeCell ref="K1972:K1979"/>
    <mergeCell ref="L1972:L1979"/>
    <mergeCell ref="M1972:M1979"/>
    <mergeCell ref="N1972:N1979"/>
    <mergeCell ref="O1957:O1960"/>
    <mergeCell ref="A1969:A1971"/>
    <mergeCell ref="C1969:C1971"/>
    <mergeCell ref="D1969:D1971"/>
    <mergeCell ref="E1969:E1971"/>
    <mergeCell ref="J1969:J1971"/>
    <mergeCell ref="K1961:K1968"/>
    <mergeCell ref="K1969:K1971"/>
    <mergeCell ref="H1961:H1968"/>
    <mergeCell ref="G1969:G1971"/>
    <mergeCell ref="H1972:H1979"/>
    <mergeCell ref="O1972:O1979"/>
    <mergeCell ref="N1969:N1971"/>
    <mergeCell ref="O1969:O1971"/>
    <mergeCell ref="I1972:I1979"/>
    <mergeCell ref="L1961:L1968"/>
    <mergeCell ref="M1961:M1968"/>
    <mergeCell ref="M1969:M1971"/>
    <mergeCell ref="N1961:N1968"/>
    <mergeCell ref="H1969:H1971"/>
    <mergeCell ref="F1972:F1979"/>
    <mergeCell ref="G1972:G1979"/>
    <mergeCell ref="A1972:A1979"/>
    <mergeCell ref="C1972:C1979"/>
    <mergeCell ref="L1969:L1971"/>
    <mergeCell ref="D1980:D1987"/>
    <mergeCell ref="E1980:E1987"/>
    <mergeCell ref="D1972:D1979"/>
    <mergeCell ref="E1972:E1979"/>
    <mergeCell ref="F1969:F1971"/>
    <mergeCell ref="O1980:O1987"/>
    <mergeCell ref="H1980:H1987"/>
    <mergeCell ref="I1980:I1987"/>
    <mergeCell ref="J1980:J1987"/>
    <mergeCell ref="K1980:K1987"/>
    <mergeCell ref="L1980:L1987"/>
    <mergeCell ref="M1980:M1987"/>
    <mergeCell ref="N1980:N1987"/>
    <mergeCell ref="I1969:I1971"/>
    <mergeCell ref="L1988:L1998"/>
    <mergeCell ref="A1988:A1998"/>
    <mergeCell ref="C1988:C1998"/>
    <mergeCell ref="D1988:D1998"/>
    <mergeCell ref="E1988:E1998"/>
    <mergeCell ref="F1980:F1987"/>
    <mergeCell ref="G1980:G1987"/>
    <mergeCell ref="A1980:A1987"/>
    <mergeCell ref="C1980:C1987"/>
    <mergeCell ref="M1999:M2009"/>
    <mergeCell ref="H1999:H2009"/>
    <mergeCell ref="J1999:J2009"/>
    <mergeCell ref="F1988:F1998"/>
    <mergeCell ref="G1988:G1998"/>
    <mergeCell ref="H1988:H1998"/>
    <mergeCell ref="M1988:M1998"/>
    <mergeCell ref="K1988:K1998"/>
    <mergeCell ref="I1988:I1998"/>
    <mergeCell ref="J1988:J1998"/>
    <mergeCell ref="A2010:A2018"/>
    <mergeCell ref="C2010:C2018"/>
    <mergeCell ref="D2010:D2018"/>
    <mergeCell ref="O1999:O2009"/>
    <mergeCell ref="N1988:N1998"/>
    <mergeCell ref="O1988:O1998"/>
    <mergeCell ref="N1999:N2009"/>
    <mergeCell ref="K1999:K2009"/>
    <mergeCell ref="I1999:I2009"/>
    <mergeCell ref="L1999:L2009"/>
    <mergeCell ref="E2019:E2021"/>
    <mergeCell ref="F2019:F2021"/>
    <mergeCell ref="G2019:G2021"/>
    <mergeCell ref="A1999:A2009"/>
    <mergeCell ref="C1999:C2009"/>
    <mergeCell ref="D1999:D2009"/>
    <mergeCell ref="F2010:F2018"/>
    <mergeCell ref="A2019:A2021"/>
    <mergeCell ref="C2019:C2021"/>
    <mergeCell ref="D2019:D2021"/>
    <mergeCell ref="D2022:D2029"/>
    <mergeCell ref="E2022:E2029"/>
    <mergeCell ref="H2022:H2029"/>
    <mergeCell ref="I2019:I2021"/>
    <mergeCell ref="J2019:J2021"/>
    <mergeCell ref="E1999:E2009"/>
    <mergeCell ref="F1999:F2009"/>
    <mergeCell ref="G1999:G2009"/>
    <mergeCell ref="E2010:E2018"/>
    <mergeCell ref="G2010:G2018"/>
    <mergeCell ref="F2022:F2029"/>
    <mergeCell ref="G2022:G2029"/>
    <mergeCell ref="F2030:F2037"/>
    <mergeCell ref="G2030:G2037"/>
    <mergeCell ref="A2030:A2037"/>
    <mergeCell ref="C2030:C2037"/>
    <mergeCell ref="D2030:D2037"/>
    <mergeCell ref="E2030:E2037"/>
    <mergeCell ref="A2022:A2029"/>
    <mergeCell ref="C2022:C2029"/>
    <mergeCell ref="A2038:A2048"/>
    <mergeCell ref="C2038:C2048"/>
    <mergeCell ref="D2038:D2048"/>
    <mergeCell ref="E2038:E2048"/>
    <mergeCell ref="F2038:F2048"/>
    <mergeCell ref="G2038:G2048"/>
    <mergeCell ref="D2049:D2059"/>
    <mergeCell ref="E2049:E2059"/>
    <mergeCell ref="F2049:F2059"/>
    <mergeCell ref="G2049:G2059"/>
    <mergeCell ref="O2030:O2037"/>
    <mergeCell ref="M2030:M2037"/>
    <mergeCell ref="I2049:I2059"/>
    <mergeCell ref="J2049:J2059"/>
    <mergeCell ref="M2049:M2059"/>
    <mergeCell ref="N2049:N2059"/>
    <mergeCell ref="A2070:A2076"/>
    <mergeCell ref="C2070:C2076"/>
    <mergeCell ref="F2060:F2069"/>
    <mergeCell ref="G2060:G2069"/>
    <mergeCell ref="E2070:E2076"/>
    <mergeCell ref="F2070:F2076"/>
    <mergeCell ref="A2060:A2069"/>
    <mergeCell ref="C2060:C2069"/>
    <mergeCell ref="O2019:O2021"/>
    <mergeCell ref="O2022:O2029"/>
    <mergeCell ref="H2049:H2059"/>
    <mergeCell ref="M2038:M2048"/>
    <mergeCell ref="N2038:N2048"/>
    <mergeCell ref="O2038:O2048"/>
    <mergeCell ref="I2038:I2048"/>
    <mergeCell ref="H2038:H2048"/>
    <mergeCell ref="O2049:O2059"/>
    <mergeCell ref="H2019:H2021"/>
    <mergeCell ref="N2022:N2029"/>
    <mergeCell ref="O2070:O2076"/>
    <mergeCell ref="K2019:K2021"/>
    <mergeCell ref="O2010:O2018"/>
    <mergeCell ref="M2010:M2018"/>
    <mergeCell ref="K2022:K2029"/>
    <mergeCell ref="L2022:L2029"/>
    <mergeCell ref="M2019:M2021"/>
    <mergeCell ref="N2019:N2021"/>
    <mergeCell ref="L2019:L2021"/>
    <mergeCell ref="N2070:N2076"/>
    <mergeCell ref="M2070:M2076"/>
    <mergeCell ref="L2038:L2048"/>
    <mergeCell ref="L791:L793"/>
    <mergeCell ref="K2049:K2059"/>
    <mergeCell ref="N2030:N2037"/>
    <mergeCell ref="L890:L894"/>
    <mergeCell ref="L2030:L2037"/>
    <mergeCell ref="N2010:N2018"/>
    <mergeCell ref="M2022:M2029"/>
    <mergeCell ref="I2022:I2029"/>
    <mergeCell ref="J2022:J2029"/>
    <mergeCell ref="J2010:J2018"/>
    <mergeCell ref="K2010:K2018"/>
    <mergeCell ref="L2010:L2018"/>
    <mergeCell ref="L2070:L2076"/>
    <mergeCell ref="K2030:K2037"/>
    <mergeCell ref="J2038:J2048"/>
    <mergeCell ref="J2070:J2076"/>
    <mergeCell ref="K2070:K2076"/>
    <mergeCell ref="O2084:O2092"/>
    <mergeCell ref="L2077:L2083"/>
    <mergeCell ref="I2084:I2092"/>
    <mergeCell ref="F2077:F2083"/>
    <mergeCell ref="H2030:H2037"/>
    <mergeCell ref="J2030:J2037"/>
    <mergeCell ref="I2030:I2037"/>
    <mergeCell ref="L2049:L2059"/>
    <mergeCell ref="K2038:K2048"/>
    <mergeCell ref="I2060:I2069"/>
    <mergeCell ref="A2077:A2083"/>
    <mergeCell ref="C2077:C2083"/>
    <mergeCell ref="D2077:D2083"/>
    <mergeCell ref="E2077:E2083"/>
    <mergeCell ref="O2077:O2083"/>
    <mergeCell ref="F2084:F2092"/>
    <mergeCell ref="G2084:G2092"/>
    <mergeCell ref="H2084:H2092"/>
    <mergeCell ref="M2077:M2083"/>
    <mergeCell ref="N2084:N2092"/>
    <mergeCell ref="F2103:F2110"/>
    <mergeCell ref="D2093:D2101"/>
    <mergeCell ref="E2093:E2101"/>
    <mergeCell ref="A2084:A2092"/>
    <mergeCell ref="C2084:C2092"/>
    <mergeCell ref="D2084:D2092"/>
    <mergeCell ref="E2084:E2092"/>
    <mergeCell ref="A2093:A2101"/>
    <mergeCell ref="F2093:F2101"/>
    <mergeCell ref="C2093:C2101"/>
    <mergeCell ref="O2093:O2101"/>
    <mergeCell ref="K2093:K2101"/>
    <mergeCell ref="M2093:M2101"/>
    <mergeCell ref="L2093:L2101"/>
    <mergeCell ref="M2103:M2110"/>
    <mergeCell ref="A2103:A2110"/>
    <mergeCell ref="C2103:C2110"/>
    <mergeCell ref="D2103:D2110"/>
    <mergeCell ref="E2103:E2110"/>
    <mergeCell ref="H2103:H2110"/>
    <mergeCell ref="N2093:N2101"/>
    <mergeCell ref="N2077:N2083"/>
    <mergeCell ref="M2084:M2092"/>
    <mergeCell ref="G2093:G2101"/>
    <mergeCell ref="H2093:H2101"/>
    <mergeCell ref="I2093:I2101"/>
    <mergeCell ref="J2093:J2101"/>
    <mergeCell ref="K2084:K2092"/>
    <mergeCell ref="L2103:L2110"/>
    <mergeCell ref="J2084:J2092"/>
    <mergeCell ref="J2077:J2083"/>
    <mergeCell ref="K2077:K2083"/>
    <mergeCell ref="L2084:L2092"/>
    <mergeCell ref="K2103:K2110"/>
    <mergeCell ref="J2103:J2110"/>
    <mergeCell ref="G2103:G2110"/>
    <mergeCell ref="I2070:I2076"/>
    <mergeCell ref="H2060:H2069"/>
    <mergeCell ref="I2077:I2083"/>
    <mergeCell ref="H2070:H2076"/>
    <mergeCell ref="G2070:G2076"/>
    <mergeCell ref="I2103:I2110"/>
    <mergeCell ref="G2077:G2083"/>
    <mergeCell ref="H2077:H2083"/>
    <mergeCell ref="H2010:H2018"/>
    <mergeCell ref="J400:J402"/>
    <mergeCell ref="F327:F330"/>
    <mergeCell ref="I407:I416"/>
    <mergeCell ref="K374:K382"/>
    <mergeCell ref="F318:F326"/>
    <mergeCell ref="G318:G326"/>
    <mergeCell ref="I400:I402"/>
    <mergeCell ref="H352:H360"/>
    <mergeCell ref="I318:I326"/>
    <mergeCell ref="A599:A604"/>
    <mergeCell ref="E293:E298"/>
    <mergeCell ref="E442:E447"/>
    <mergeCell ref="D403:D406"/>
    <mergeCell ref="C501:C510"/>
    <mergeCell ref="F457:F465"/>
    <mergeCell ref="F425:F431"/>
    <mergeCell ref="E547:E549"/>
    <mergeCell ref="C395:C399"/>
    <mergeCell ref="C457:C465"/>
    <mergeCell ref="A656:A659"/>
    <mergeCell ref="A615:A627"/>
    <mergeCell ref="L466:L468"/>
    <mergeCell ref="J425:J431"/>
    <mergeCell ref="J442:J447"/>
    <mergeCell ref="I457:I465"/>
    <mergeCell ref="J457:J465"/>
    <mergeCell ref="K457:K465"/>
    <mergeCell ref="F570:F573"/>
    <mergeCell ref="J448:J451"/>
    <mergeCell ref="K293:K298"/>
    <mergeCell ref="J312:J317"/>
    <mergeCell ref="I361:I364"/>
    <mergeCell ref="J395:J399"/>
    <mergeCell ref="I374:I382"/>
    <mergeCell ref="K395:K399"/>
    <mergeCell ref="I395:I399"/>
    <mergeCell ref="J318:J326"/>
    <mergeCell ref="I346:I351"/>
    <mergeCell ref="K339:K345"/>
    <mergeCell ref="D171:D174"/>
    <mergeCell ref="I278:I282"/>
    <mergeCell ref="L5:O5"/>
    <mergeCell ref="H5:K5"/>
    <mergeCell ref="H318:H326"/>
    <mergeCell ref="K312:K317"/>
    <mergeCell ref="G283:G286"/>
    <mergeCell ref="H273:H277"/>
    <mergeCell ref="G235:G236"/>
    <mergeCell ref="E273:E277"/>
    <mergeCell ref="E278:E282"/>
    <mergeCell ref="F273:F277"/>
    <mergeCell ref="H262:H268"/>
    <mergeCell ref="F262:F268"/>
    <mergeCell ref="G273:G277"/>
    <mergeCell ref="G269:G272"/>
    <mergeCell ref="H278:H282"/>
    <mergeCell ref="F269:F272"/>
    <mergeCell ref="A782:A790"/>
    <mergeCell ref="A833:A840"/>
    <mergeCell ref="B636:B637"/>
    <mergeCell ref="A636:A637"/>
    <mergeCell ref="A740:A743"/>
    <mergeCell ref="F283:F286"/>
    <mergeCell ref="E283:E286"/>
    <mergeCell ref="E564:E569"/>
    <mergeCell ref="A675:A685"/>
    <mergeCell ref="C830:C832"/>
    <mergeCell ref="A1:O1"/>
    <mergeCell ref="H704:H707"/>
    <mergeCell ref="I605:I608"/>
    <mergeCell ref="D283:D286"/>
    <mergeCell ref="C283:C286"/>
    <mergeCell ref="O318:O326"/>
    <mergeCell ref="I352:I360"/>
    <mergeCell ref="C5:C6"/>
    <mergeCell ref="A2:O2"/>
    <mergeCell ref="G395:G399"/>
    <mergeCell ref="H374:H382"/>
    <mergeCell ref="H395:H399"/>
    <mergeCell ref="E327:E330"/>
    <mergeCell ref="G374:G382"/>
    <mergeCell ref="H339:H345"/>
    <mergeCell ref="G327:G330"/>
    <mergeCell ref="H361:H364"/>
    <mergeCell ref="F395:F399"/>
    <mergeCell ref="G346:G351"/>
    <mergeCell ref="G361:G364"/>
    <mergeCell ref="G352:G360"/>
    <mergeCell ref="C312:C317"/>
    <mergeCell ref="C352:C360"/>
    <mergeCell ref="E318:E326"/>
    <mergeCell ref="D339:D345"/>
    <mergeCell ref="G312:G317"/>
    <mergeCell ref="D327:D330"/>
    <mergeCell ref="F346:F351"/>
    <mergeCell ref="C339:C345"/>
    <mergeCell ref="F299:F301"/>
    <mergeCell ref="C327:C330"/>
    <mergeCell ref="D361:D364"/>
    <mergeCell ref="E432:E441"/>
    <mergeCell ref="C391:C392"/>
    <mergeCell ref="C374:C382"/>
    <mergeCell ref="D299:D301"/>
    <mergeCell ref="C361:C364"/>
    <mergeCell ref="A299:A301"/>
    <mergeCell ref="D442:D447"/>
    <mergeCell ref="D432:D441"/>
    <mergeCell ref="A2117:A2122"/>
    <mergeCell ref="C2117:C2122"/>
    <mergeCell ref="C20:C23"/>
    <mergeCell ref="C299:C301"/>
    <mergeCell ref="C442:C447"/>
    <mergeCell ref="A457:A465"/>
    <mergeCell ref="A339:A345"/>
    <mergeCell ref="B308:B309"/>
    <mergeCell ref="A2049:A2059"/>
    <mergeCell ref="C2049:C2059"/>
    <mergeCell ref="A813:A815"/>
    <mergeCell ref="C400:C402"/>
    <mergeCell ref="C479:C481"/>
    <mergeCell ref="C599:C604"/>
    <mergeCell ref="A442:A447"/>
    <mergeCell ref="C591:C594"/>
    <mergeCell ref="A482:A488"/>
    <mergeCell ref="E2117:E2122"/>
    <mergeCell ref="C403:C406"/>
    <mergeCell ref="E489:E492"/>
    <mergeCell ref="E782:E790"/>
    <mergeCell ref="E479:E481"/>
    <mergeCell ref="E605:E608"/>
    <mergeCell ref="D2070:D2076"/>
    <mergeCell ref="E466:E468"/>
    <mergeCell ref="D2060:D2069"/>
    <mergeCell ref="E2060:E2069"/>
    <mergeCell ref="D293:D298"/>
    <mergeCell ref="E400:E402"/>
    <mergeCell ref="E361:E364"/>
    <mergeCell ref="D318:D326"/>
    <mergeCell ref="E299:E301"/>
    <mergeCell ref="D400:D402"/>
    <mergeCell ref="D374:D382"/>
    <mergeCell ref="E374:E382"/>
    <mergeCell ref="E395:E399"/>
    <mergeCell ref="D395:D399"/>
    <mergeCell ref="K2117:K2122"/>
    <mergeCell ref="L2117:L2122"/>
    <mergeCell ref="M2117:M2122"/>
    <mergeCell ref="N2117:N2122"/>
    <mergeCell ref="D425:D431"/>
    <mergeCell ref="F432:F441"/>
    <mergeCell ref="D2117:D2122"/>
    <mergeCell ref="J771:J774"/>
    <mergeCell ref="F442:F447"/>
    <mergeCell ref="K425:K431"/>
    <mergeCell ref="O2117:O2122"/>
    <mergeCell ref="N2103:N2110"/>
    <mergeCell ref="O2103:O2110"/>
    <mergeCell ref="A2123:A2126"/>
    <mergeCell ref="C2123:C2126"/>
    <mergeCell ref="D2123:D2126"/>
    <mergeCell ref="E2123:E2126"/>
    <mergeCell ref="F2123:F2126"/>
    <mergeCell ref="G2123:G2126"/>
    <mergeCell ref="H2123:H2126"/>
    <mergeCell ref="O2123:O2126"/>
    <mergeCell ref="A2127:A2137"/>
    <mergeCell ref="C2127:C2137"/>
    <mergeCell ref="D2127:D2137"/>
    <mergeCell ref="E2127:E2137"/>
    <mergeCell ref="F2127:F2137"/>
    <mergeCell ref="G2127:G2137"/>
    <mergeCell ref="H2127:H2137"/>
    <mergeCell ref="I2123:I2126"/>
    <mergeCell ref="J2123:J2126"/>
    <mergeCell ref="K2127:K2137"/>
    <mergeCell ref="L2127:L2137"/>
    <mergeCell ref="M2123:M2126"/>
    <mergeCell ref="N2123:N2126"/>
    <mergeCell ref="K2123:K2126"/>
    <mergeCell ref="L2123:L2126"/>
    <mergeCell ref="M2127:M2137"/>
    <mergeCell ref="N2127:N2137"/>
    <mergeCell ref="O2127:O2137"/>
    <mergeCell ref="A2139:A2155"/>
    <mergeCell ref="C2139:C2155"/>
    <mergeCell ref="D2139:D2155"/>
    <mergeCell ref="E2139:E2155"/>
    <mergeCell ref="F2139:F2155"/>
    <mergeCell ref="G2139:G2155"/>
    <mergeCell ref="H2139:H2155"/>
    <mergeCell ref="O2139:O2155"/>
    <mergeCell ref="I2139:I2155"/>
    <mergeCell ref="I2127:I2137"/>
    <mergeCell ref="J2127:J2137"/>
    <mergeCell ref="H2117:H2122"/>
    <mergeCell ref="I2117:I2122"/>
    <mergeCell ref="J2117:J2122"/>
    <mergeCell ref="G2117:G2122"/>
    <mergeCell ref="I2010:I2018"/>
    <mergeCell ref="F2117:F2122"/>
    <mergeCell ref="D813:D815"/>
    <mergeCell ref="E813:E815"/>
    <mergeCell ref="A2156:A2160"/>
    <mergeCell ref="N2226:N2231"/>
    <mergeCell ref="J2139:J2155"/>
    <mergeCell ref="A2226:A2231"/>
    <mergeCell ref="C2226:C2231"/>
    <mergeCell ref="D2226:D2231"/>
    <mergeCell ref="E2226:E2231"/>
    <mergeCell ref="M2139:M2155"/>
    <mergeCell ref="D2156:D2160"/>
    <mergeCell ref="E2156:E2160"/>
    <mergeCell ref="N2139:N2155"/>
    <mergeCell ref="K2139:K2155"/>
    <mergeCell ref="L2139:L2155"/>
    <mergeCell ref="M2156:M2160"/>
    <mergeCell ref="L2156:L2160"/>
    <mergeCell ref="F2156:F2160"/>
    <mergeCell ref="K2156:K2160"/>
    <mergeCell ref="O2226:O2231"/>
    <mergeCell ref="A2233:A2236"/>
    <mergeCell ref="C2233:C2236"/>
    <mergeCell ref="D2233:D2236"/>
    <mergeCell ref="E2233:E2236"/>
    <mergeCell ref="F2233:F2236"/>
    <mergeCell ref="G2233:G2236"/>
    <mergeCell ref="H2233:H2236"/>
    <mergeCell ref="I2233:I2236"/>
    <mergeCell ref="N2233:N2236"/>
    <mergeCell ref="O2233:O2236"/>
    <mergeCell ref="L2237:L2253"/>
    <mergeCell ref="M2237:M2253"/>
    <mergeCell ref="N2237:N2253"/>
    <mergeCell ref="J2233:J2236"/>
    <mergeCell ref="K2233:K2236"/>
    <mergeCell ref="L2233:L2236"/>
    <mergeCell ref="M2233:M2236"/>
    <mergeCell ref="D2237:D2253"/>
    <mergeCell ref="E2237:E2253"/>
    <mergeCell ref="J2237:J2253"/>
    <mergeCell ref="K2237:K2253"/>
    <mergeCell ref="G2237:G2253"/>
    <mergeCell ref="H2237:H2253"/>
    <mergeCell ref="I2237:I2253"/>
    <mergeCell ref="H2254:H2263"/>
    <mergeCell ref="N2254:N2263"/>
    <mergeCell ref="O2254:O2263"/>
    <mergeCell ref="O2237:O2253"/>
    <mergeCell ref="A2254:A2263"/>
    <mergeCell ref="C2254:C2263"/>
    <mergeCell ref="D2254:D2263"/>
    <mergeCell ref="E2254:E2263"/>
    <mergeCell ref="F2254:F2263"/>
    <mergeCell ref="I2254:I2263"/>
    <mergeCell ref="O395:O399"/>
    <mergeCell ref="A448:A451"/>
    <mergeCell ref="C448:C451"/>
    <mergeCell ref="D448:D451"/>
    <mergeCell ref="E448:E451"/>
    <mergeCell ref="F448:F451"/>
    <mergeCell ref="G448:G451"/>
    <mergeCell ref="H448:H451"/>
    <mergeCell ref="I448:I451"/>
    <mergeCell ref="N448:N451"/>
    <mergeCell ref="K2448:K2450"/>
    <mergeCell ref="L2448:L2450"/>
    <mergeCell ref="M2448:M2450"/>
    <mergeCell ref="N2448:N2450"/>
    <mergeCell ref="E2448:E2450"/>
    <mergeCell ref="F2448:F2450"/>
    <mergeCell ref="G2448:G2450"/>
    <mergeCell ref="H2448:H2450"/>
    <mergeCell ref="O2448:O2450"/>
    <mergeCell ref="A2451:A2453"/>
    <mergeCell ref="C2451:C2453"/>
    <mergeCell ref="D2451:D2453"/>
    <mergeCell ref="E2451:E2453"/>
    <mergeCell ref="F2451:F2453"/>
    <mergeCell ref="G2451:G2453"/>
    <mergeCell ref="H2451:H2453"/>
    <mergeCell ref="I2451:I2453"/>
    <mergeCell ref="J2451:J2453"/>
    <mergeCell ref="H2462:H2464"/>
    <mergeCell ref="C2454:C2456"/>
    <mergeCell ref="D2454:D2456"/>
    <mergeCell ref="M2451:M2453"/>
    <mergeCell ref="N2451:N2453"/>
    <mergeCell ref="K2451:K2453"/>
    <mergeCell ref="L2451:L2453"/>
    <mergeCell ref="K2454:K2456"/>
    <mergeCell ref="F2454:F2456"/>
    <mergeCell ref="J2462:J2464"/>
    <mergeCell ref="O2451:O2453"/>
    <mergeCell ref="A2457:A2461"/>
    <mergeCell ref="C2457:C2461"/>
    <mergeCell ref="D2457:D2461"/>
    <mergeCell ref="E2457:E2461"/>
    <mergeCell ref="F2457:F2461"/>
    <mergeCell ref="L2454:L2456"/>
    <mergeCell ref="H2454:H2456"/>
    <mergeCell ref="H2457:H2461"/>
    <mergeCell ref="E2454:E2456"/>
    <mergeCell ref="M2454:M2456"/>
    <mergeCell ref="I2457:I2461"/>
    <mergeCell ref="J2457:J2461"/>
    <mergeCell ref="K2457:K2461"/>
    <mergeCell ref="L2457:L2461"/>
    <mergeCell ref="G2457:G2461"/>
    <mergeCell ref="A2462:A2464"/>
    <mergeCell ref="C2462:C2464"/>
    <mergeCell ref="D2462:D2464"/>
    <mergeCell ref="E2462:E2464"/>
    <mergeCell ref="F2462:F2464"/>
    <mergeCell ref="G2462:G2464"/>
    <mergeCell ref="O2467:O2475"/>
    <mergeCell ref="I2462:I2464"/>
    <mergeCell ref="L2462:L2464"/>
    <mergeCell ref="M2462:M2464"/>
    <mergeCell ref="N2462:N2464"/>
    <mergeCell ref="N2457:N2461"/>
    <mergeCell ref="O2457:O2461"/>
    <mergeCell ref="M2457:M2461"/>
    <mergeCell ref="K2462:K2464"/>
    <mergeCell ref="D2467:D2475"/>
    <mergeCell ref="E2467:E2475"/>
    <mergeCell ref="O2462:O2464"/>
    <mergeCell ref="H2467:H2475"/>
    <mergeCell ref="I2467:I2475"/>
    <mergeCell ref="J2467:J2475"/>
    <mergeCell ref="K2467:K2475"/>
    <mergeCell ref="L2467:L2475"/>
    <mergeCell ref="M2467:M2475"/>
    <mergeCell ref="N2467:N2475"/>
    <mergeCell ref="F2467:F2475"/>
    <mergeCell ref="G2467:G2475"/>
    <mergeCell ref="A2476:A2479"/>
    <mergeCell ref="C2476:C2479"/>
    <mergeCell ref="D2476:D2479"/>
    <mergeCell ref="E2476:E2479"/>
    <mergeCell ref="F2476:F2479"/>
    <mergeCell ref="G2476:G2479"/>
    <mergeCell ref="A2467:A2475"/>
    <mergeCell ref="C2467:C2475"/>
    <mergeCell ref="L2476:L2479"/>
    <mergeCell ref="M2476:M2479"/>
    <mergeCell ref="N2476:N2479"/>
    <mergeCell ref="O2476:O2479"/>
    <mergeCell ref="H2476:H2479"/>
    <mergeCell ref="I2476:I2479"/>
    <mergeCell ref="J2476:J2479"/>
    <mergeCell ref="K2476:K2479"/>
    <mergeCell ref="F2480:F2483"/>
    <mergeCell ref="G2480:G2483"/>
    <mergeCell ref="H2480:H2483"/>
    <mergeCell ref="I2480:I2483"/>
    <mergeCell ref="A2480:A2483"/>
    <mergeCell ref="C2480:C2483"/>
    <mergeCell ref="D2480:D2483"/>
    <mergeCell ref="E2480:E2483"/>
    <mergeCell ref="G2484:G2489"/>
    <mergeCell ref="H2484:H2489"/>
    <mergeCell ref="I2484:I2489"/>
    <mergeCell ref="J2480:J2483"/>
    <mergeCell ref="K2480:K2483"/>
    <mergeCell ref="L2480:L2483"/>
    <mergeCell ref="J2484:J2489"/>
    <mergeCell ref="K2484:K2489"/>
    <mergeCell ref="L2484:L2489"/>
    <mergeCell ref="F2490:F2495"/>
    <mergeCell ref="A2484:A2489"/>
    <mergeCell ref="C2484:C2489"/>
    <mergeCell ref="D2484:D2489"/>
    <mergeCell ref="E2484:E2489"/>
    <mergeCell ref="F2484:F2489"/>
    <mergeCell ref="A2490:A2495"/>
    <mergeCell ref="C2490:C2495"/>
    <mergeCell ref="D2490:D2495"/>
    <mergeCell ref="E2490:E2495"/>
    <mergeCell ref="N2480:N2483"/>
    <mergeCell ref="O2480:O2483"/>
    <mergeCell ref="M2490:M2495"/>
    <mergeCell ref="N2484:N2489"/>
    <mergeCell ref="O2484:O2489"/>
    <mergeCell ref="N2490:N2495"/>
    <mergeCell ref="O2490:O2495"/>
    <mergeCell ref="M2480:M2483"/>
    <mergeCell ref="M2484:M2489"/>
    <mergeCell ref="I2499:I2506"/>
    <mergeCell ref="J2490:J2495"/>
    <mergeCell ref="J2499:J2506"/>
    <mergeCell ref="G2490:G2495"/>
    <mergeCell ref="H2490:H2495"/>
    <mergeCell ref="G2499:G2506"/>
    <mergeCell ref="H2499:H2506"/>
    <mergeCell ref="K2490:K2495"/>
    <mergeCell ref="L2490:L2495"/>
    <mergeCell ref="N2499:N2506"/>
    <mergeCell ref="A2499:A2506"/>
    <mergeCell ref="C2499:C2506"/>
    <mergeCell ref="D2499:D2506"/>
    <mergeCell ref="E2499:E2506"/>
    <mergeCell ref="I2490:I2495"/>
    <mergeCell ref="K2499:K2506"/>
    <mergeCell ref="L2499:L2506"/>
    <mergeCell ref="A2515:A2522"/>
    <mergeCell ref="C2515:C2522"/>
    <mergeCell ref="D2515:D2522"/>
    <mergeCell ref="E2515:E2522"/>
    <mergeCell ref="O2499:O2506"/>
    <mergeCell ref="M2507:M2514"/>
    <mergeCell ref="N2507:N2514"/>
    <mergeCell ref="O2507:O2514"/>
    <mergeCell ref="F2499:F2506"/>
    <mergeCell ref="M2499:M2506"/>
    <mergeCell ref="J2515:J2522"/>
    <mergeCell ref="K2515:K2522"/>
    <mergeCell ref="L2515:L2522"/>
    <mergeCell ref="M2515:M2522"/>
    <mergeCell ref="F2515:F2522"/>
    <mergeCell ref="G2515:G2522"/>
    <mergeCell ref="H2515:H2522"/>
    <mergeCell ref="I2515:I2522"/>
    <mergeCell ref="N2515:N2522"/>
    <mergeCell ref="O2515:O2522"/>
    <mergeCell ref="A2523:A2526"/>
    <mergeCell ref="C2523:C2526"/>
    <mergeCell ref="D2523:D2526"/>
    <mergeCell ref="E2523:E2526"/>
    <mergeCell ref="F2523:F2526"/>
    <mergeCell ref="G2523:G2526"/>
    <mergeCell ref="H2523:H2526"/>
    <mergeCell ref="I2523:I2526"/>
    <mergeCell ref="J2523:J2526"/>
    <mergeCell ref="K2523:K2526"/>
    <mergeCell ref="L2523:L2526"/>
    <mergeCell ref="M2523:M2526"/>
    <mergeCell ref="J2527:J2534"/>
    <mergeCell ref="K2527:K2534"/>
    <mergeCell ref="L2527:L2534"/>
    <mergeCell ref="M2527:M2534"/>
    <mergeCell ref="D2527:D2534"/>
    <mergeCell ref="E2527:E2534"/>
    <mergeCell ref="F2527:F2534"/>
    <mergeCell ref="G2527:G2534"/>
    <mergeCell ref="H2527:H2534"/>
    <mergeCell ref="I2527:I2534"/>
    <mergeCell ref="N2523:N2526"/>
    <mergeCell ref="O2523:O2526"/>
    <mergeCell ref="N2527:N2534"/>
    <mergeCell ref="O2527:O2534"/>
    <mergeCell ref="A2535:A2538"/>
    <mergeCell ref="C2535:C2538"/>
    <mergeCell ref="D2535:D2538"/>
    <mergeCell ref="E2535:E2538"/>
    <mergeCell ref="A2527:A2534"/>
    <mergeCell ref="C2527:C2534"/>
    <mergeCell ref="O2535:O2538"/>
    <mergeCell ref="H2735:H2742"/>
    <mergeCell ref="I2735:I2742"/>
    <mergeCell ref="I2535:I2538"/>
    <mergeCell ref="J2535:J2538"/>
    <mergeCell ref="K2535:K2538"/>
    <mergeCell ref="L2535:L2538"/>
    <mergeCell ref="L2550:L2553"/>
    <mergeCell ref="K2550:K2553"/>
    <mergeCell ref="J2574:J2579"/>
    <mergeCell ref="N2535:N2538"/>
    <mergeCell ref="C2735:C2742"/>
    <mergeCell ref="D2735:D2742"/>
    <mergeCell ref="E2735:E2742"/>
    <mergeCell ref="F2735:F2742"/>
    <mergeCell ref="G2735:G2742"/>
    <mergeCell ref="H2535:H2538"/>
    <mergeCell ref="F2535:F2538"/>
    <mergeCell ref="G2535:G2538"/>
    <mergeCell ref="K2574:K2579"/>
    <mergeCell ref="M2535:M2538"/>
    <mergeCell ref="H2753:H2758"/>
    <mergeCell ref="I2753:I2758"/>
    <mergeCell ref="L2574:L2579"/>
    <mergeCell ref="M2574:M2579"/>
    <mergeCell ref="H2539:H2542"/>
    <mergeCell ref="I2539:I2542"/>
    <mergeCell ref="L2748:L2751"/>
    <mergeCell ref="K2539:K2542"/>
    <mergeCell ref="L2539:L2542"/>
    <mergeCell ref="F2764:F2769"/>
    <mergeCell ref="G2764:G2769"/>
    <mergeCell ref="G2753:G2758"/>
    <mergeCell ref="I2748:I2751"/>
    <mergeCell ref="A2764:A2769"/>
    <mergeCell ref="C2764:C2769"/>
    <mergeCell ref="D2764:D2769"/>
    <mergeCell ref="E2764:E2769"/>
    <mergeCell ref="H2764:H2769"/>
    <mergeCell ref="I2764:I2769"/>
    <mergeCell ref="L2764:L2769"/>
    <mergeCell ref="M2764:M2769"/>
    <mergeCell ref="N2764:N2769"/>
    <mergeCell ref="O2764:O2769"/>
    <mergeCell ref="J2753:J2758"/>
    <mergeCell ref="J2748:J2751"/>
    <mergeCell ref="K2748:K2751"/>
    <mergeCell ref="J2764:J2769"/>
    <mergeCell ref="K2764:K2769"/>
    <mergeCell ref="L2759:L2763"/>
    <mergeCell ref="F2770:F2775"/>
    <mergeCell ref="G2770:G2775"/>
    <mergeCell ref="H2770:H2775"/>
    <mergeCell ref="I2770:I2775"/>
    <mergeCell ref="A2770:A2775"/>
    <mergeCell ref="C2770:C2775"/>
    <mergeCell ref="D2770:D2775"/>
    <mergeCell ref="E2770:E2775"/>
    <mergeCell ref="N2770:N2775"/>
    <mergeCell ref="O2770:O2775"/>
    <mergeCell ref="J2770:J2775"/>
    <mergeCell ref="K2770:K2775"/>
    <mergeCell ref="L2770:L2775"/>
    <mergeCell ref="M2770:M2775"/>
  </mergeCells>
  <printOptions/>
  <pageMargins left="0.3937007874015748" right="0.1968503937007874" top="0.5905511811023623" bottom="0.5905511811023623" header="0" footer="0"/>
  <pageSetup fitToHeight="0" fitToWidth="1" horizontalDpi="300" verticalDpi="300" orientation="landscape" paperSize="9" scale="67" r:id="rId1"/>
  <headerFooter alignWithMargins="0">
    <oddFooter>&amp;C&amp;"Arial,полужирный"&amp;14&amp;P</oddFooter>
  </headerFooter>
  <rowBreaks count="21" manualBreakCount="21">
    <brk id="3" max="14" man="1"/>
    <brk id="77" max="14" man="1"/>
    <brk id="160" max="14" man="1"/>
    <brk id="232" max="14" man="1"/>
    <brk id="270" max="14" man="1"/>
    <brk id="305" max="14" man="1"/>
    <brk id="389" max="14" man="1"/>
    <brk id="473" max="14" man="1"/>
    <brk id="553" max="14" man="1"/>
    <brk id="632" max="14" man="1"/>
    <brk id="727" max="14" man="1"/>
    <brk id="761" max="14" man="1"/>
    <brk id="796" max="14" man="1"/>
    <brk id="877" max="14" man="1"/>
    <brk id="968" max="14" man="1"/>
    <brk id="1835" max="14" man="1"/>
    <brk id="1885" max="14" man="1"/>
    <brk id="1931" max="14" man="1"/>
    <brk id="1979" max="14" man="1"/>
    <brk id="2029" max="14" man="1"/>
    <brk id="2076" max="14" man="1"/>
  </rowBreaks>
  <ignoredErrors>
    <ignoredError sqref="G9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Q218"/>
  <sheetViews>
    <sheetView showZeros="0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9" sqref="H19"/>
    </sheetView>
  </sheetViews>
  <sheetFormatPr defaultColWidth="11.57421875" defaultRowHeight="12.75"/>
  <cols>
    <col min="1" max="1" width="30.421875" style="0" customWidth="1"/>
    <col min="2" max="2" width="6.57421875" style="0" customWidth="1"/>
    <col min="3" max="3" width="6.28125" style="0" customWidth="1"/>
    <col min="4" max="4" width="6.8515625" style="0" customWidth="1"/>
    <col min="5" max="7" width="6.140625" style="0" customWidth="1"/>
    <col min="8" max="8" width="7.140625" style="0" customWidth="1"/>
    <col min="9" max="9" width="6.8515625" style="0" customWidth="1"/>
    <col min="10" max="10" width="6.421875" style="0" customWidth="1"/>
    <col min="11" max="11" width="6.57421875" style="0" customWidth="1"/>
    <col min="12" max="12" width="6.7109375" style="0" customWidth="1"/>
    <col min="13" max="13" width="6.140625" style="0" customWidth="1"/>
    <col min="14" max="14" width="6.28125" style="0" customWidth="1"/>
    <col min="15" max="15" width="6.00390625" style="0" customWidth="1"/>
    <col min="16" max="16" width="5.7109375" style="0" customWidth="1"/>
    <col min="17" max="17" width="7.00390625" style="0" customWidth="1"/>
    <col min="18" max="18" width="8.140625" style="0" customWidth="1"/>
    <col min="19" max="19" width="7.57421875" style="0" customWidth="1"/>
    <col min="20" max="20" width="6.57421875" style="0" customWidth="1"/>
    <col min="21" max="21" width="5.8515625" style="0" customWidth="1"/>
    <col min="22" max="22" width="6.2812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7.57421875" style="0" customWidth="1"/>
    <col min="27" max="27" width="6.57421875" style="0" customWidth="1"/>
    <col min="28" max="28" width="6.00390625" style="0" customWidth="1"/>
    <col min="29" max="29" width="5.8515625" style="0" customWidth="1"/>
    <col min="30" max="30" width="5.421875" style="0" customWidth="1"/>
    <col min="31" max="31" width="6.421875" style="0" customWidth="1"/>
    <col min="32" max="32" width="5.8515625" style="0" customWidth="1"/>
    <col min="33" max="33" width="7.28125" style="0" customWidth="1"/>
    <col min="34" max="34" width="8.140625" style="0" customWidth="1"/>
    <col min="35" max="35" width="7.28125" style="0" customWidth="1"/>
    <col min="36" max="36" width="6.140625" style="0" customWidth="1"/>
    <col min="37" max="37" width="7.00390625" style="0" customWidth="1"/>
    <col min="38" max="38" width="6.00390625" style="0" customWidth="1"/>
    <col min="39" max="39" width="7.00390625" style="0" customWidth="1"/>
    <col min="40" max="40" width="7.140625" style="0" customWidth="1"/>
    <col min="41" max="42" width="7.57421875" style="0" customWidth="1"/>
    <col min="43" max="43" width="8.00390625" style="0" customWidth="1"/>
    <col min="44" max="44" width="7.421875" style="0" customWidth="1"/>
    <col min="45" max="45" width="7.8515625" style="0" customWidth="1"/>
    <col min="46" max="46" width="7.28125" style="0" customWidth="1"/>
    <col min="47" max="48" width="7.57421875" style="0" customWidth="1"/>
    <col min="49" max="49" width="8.8515625" style="0" customWidth="1"/>
    <col min="50" max="50" width="7.28125" style="0" customWidth="1"/>
    <col min="51" max="51" width="7.57421875" style="0" customWidth="1"/>
    <col min="52" max="52" width="7.421875" style="0" customWidth="1"/>
    <col min="53" max="53" width="7.7109375" style="0" customWidth="1"/>
    <col min="54" max="54" width="8.421875" style="0" customWidth="1"/>
    <col min="55" max="55" width="7.7109375" style="0" customWidth="1"/>
    <col min="56" max="56" width="7.28125" style="0" customWidth="1"/>
    <col min="57" max="59" width="7.140625" style="0" customWidth="1"/>
    <col min="60" max="60" width="7.7109375" style="0" customWidth="1"/>
    <col min="61" max="61" width="8.7109375" style="0" customWidth="1"/>
    <col min="62" max="62" width="8.140625" style="0" customWidth="1"/>
    <col min="63" max="63" width="7.421875" style="0" customWidth="1"/>
    <col min="64" max="64" width="6.7109375" style="0" customWidth="1"/>
    <col min="65" max="66" width="7.28125" style="0" customWidth="1"/>
    <col min="67" max="67" width="6.7109375" style="0" customWidth="1"/>
    <col min="68" max="69" width="8.140625" style="0" customWidth="1"/>
    <col min="70" max="70" width="7.140625" style="0" customWidth="1"/>
    <col min="71" max="71" width="6.8515625" style="0" customWidth="1"/>
    <col min="72" max="73" width="7.00390625" style="0" customWidth="1"/>
    <col min="74" max="74" width="6.7109375" style="0" customWidth="1"/>
    <col min="75" max="75" width="8.57421875" style="0" customWidth="1"/>
    <col min="76" max="76" width="7.28125" style="0" customWidth="1"/>
    <col min="77" max="77" width="6.28125" style="0" customWidth="1"/>
    <col min="78" max="81" width="6.7109375" style="0" customWidth="1"/>
    <col min="82" max="82" width="9.57421875" style="0" customWidth="1"/>
    <col min="83" max="83" width="8.28125" style="0" customWidth="1"/>
    <col min="84" max="86" width="7.8515625" style="0" customWidth="1"/>
    <col min="87" max="87" width="6.8515625" style="0" customWidth="1"/>
    <col min="88" max="88" width="6.7109375" style="0" customWidth="1"/>
    <col min="89" max="89" width="8.7109375" style="0" customWidth="1"/>
    <col min="90" max="93" width="11.57421875" style="0" customWidth="1"/>
    <col min="94" max="94" width="21.8515625" style="0" customWidth="1"/>
  </cols>
  <sheetData>
    <row r="1" spans="1:95" ht="12.75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/>
      <c r="BV1" s="309"/>
      <c r="BW1" s="309"/>
      <c r="BX1" s="309"/>
      <c r="BY1" s="309"/>
      <c r="BZ1" s="309"/>
      <c r="CA1" s="309"/>
      <c r="CB1" s="309"/>
      <c r="CC1" s="309"/>
      <c r="CD1" s="309"/>
      <c r="CE1" s="309"/>
      <c r="CF1" s="309"/>
      <c r="CG1" s="309"/>
      <c r="CH1" s="309"/>
      <c r="CI1" s="309"/>
      <c r="CJ1" s="309"/>
      <c r="CK1" s="309"/>
      <c r="CL1" s="309"/>
      <c r="CM1" s="309"/>
      <c r="CN1" s="309"/>
      <c r="CO1" s="309"/>
      <c r="CP1" s="309"/>
      <c r="CQ1" s="309"/>
    </row>
    <row r="2" spans="1:9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09"/>
      <c r="CN2" s="309"/>
      <c r="CO2" s="309"/>
      <c r="CP2" s="309"/>
      <c r="CQ2" s="309"/>
    </row>
    <row r="3" spans="1:95" ht="12.75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</row>
    <row r="4" spans="1:95" ht="12.75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588"/>
      <c r="CL4" s="588"/>
      <c r="CM4" s="588"/>
      <c r="CN4" s="588"/>
      <c r="CO4" s="309"/>
      <c r="CP4" s="309"/>
      <c r="CQ4" s="309"/>
    </row>
    <row r="5" spans="1:95" ht="12.75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9"/>
      <c r="CP5" s="309"/>
      <c r="CQ5" s="309"/>
    </row>
    <row r="6" spans="1:95" ht="18" customHeight="1">
      <c r="A6" s="585"/>
      <c r="B6" s="585"/>
      <c r="C6" s="585"/>
      <c r="D6" s="585"/>
      <c r="E6" s="585"/>
      <c r="F6" s="585"/>
      <c r="G6" s="585"/>
      <c r="H6" s="586"/>
      <c r="I6" s="585"/>
      <c r="J6" s="585"/>
      <c r="K6" s="585"/>
      <c r="L6" s="585"/>
      <c r="M6" s="585"/>
      <c r="N6" s="585"/>
      <c r="O6" s="585"/>
      <c r="P6" s="585"/>
      <c r="Q6" s="586"/>
      <c r="R6" s="585"/>
      <c r="S6" s="585"/>
      <c r="T6" s="585"/>
      <c r="U6" s="585"/>
      <c r="V6" s="585"/>
      <c r="W6" s="585"/>
      <c r="X6" s="585"/>
      <c r="Y6" s="586"/>
      <c r="Z6" s="585"/>
      <c r="AA6" s="585"/>
      <c r="AB6" s="585"/>
      <c r="AC6" s="585"/>
      <c r="AD6" s="585"/>
      <c r="AE6" s="585"/>
      <c r="AF6" s="585"/>
      <c r="AG6" s="586"/>
      <c r="AH6" s="585"/>
      <c r="AI6" s="585"/>
      <c r="AJ6" s="585"/>
      <c r="AK6" s="585"/>
      <c r="AL6" s="585"/>
      <c r="AM6" s="585"/>
      <c r="AN6" s="586"/>
      <c r="AO6" s="585"/>
      <c r="AP6" s="585"/>
      <c r="AQ6" s="585"/>
      <c r="AR6" s="585"/>
      <c r="AS6" s="585"/>
      <c r="AT6" s="585"/>
      <c r="AU6" s="585"/>
      <c r="AV6" s="586"/>
      <c r="AW6" s="585"/>
      <c r="AX6" s="585"/>
      <c r="AY6" s="585"/>
      <c r="AZ6" s="585"/>
      <c r="BA6" s="585"/>
      <c r="BB6" s="586"/>
      <c r="BC6" s="585"/>
      <c r="BD6" s="585"/>
      <c r="BE6" s="585"/>
      <c r="BF6" s="585"/>
      <c r="BG6" s="585"/>
      <c r="BH6" s="585"/>
      <c r="BI6" s="586"/>
      <c r="BJ6" s="585"/>
      <c r="BK6" s="585"/>
      <c r="BL6" s="585"/>
      <c r="BM6" s="585"/>
      <c r="BN6" s="585"/>
      <c r="BO6" s="585"/>
      <c r="BP6" s="586"/>
      <c r="BQ6" s="372"/>
      <c r="BR6" s="372"/>
      <c r="BS6" s="372"/>
      <c r="BT6" s="372"/>
      <c r="BU6" s="372"/>
      <c r="BV6" s="372"/>
      <c r="BW6" s="586"/>
      <c r="BX6" s="372"/>
      <c r="BY6" s="372"/>
      <c r="BZ6" s="372"/>
      <c r="CA6" s="372"/>
      <c r="CB6" s="372"/>
      <c r="CC6" s="372"/>
      <c r="CD6" s="586"/>
      <c r="CE6" s="585"/>
      <c r="CF6" s="585"/>
      <c r="CG6" s="585"/>
      <c r="CH6" s="585"/>
      <c r="CI6" s="371"/>
      <c r="CJ6" s="585"/>
      <c r="CK6" s="586"/>
      <c r="CL6" s="587"/>
      <c r="CM6" s="373"/>
      <c r="CN6" s="587"/>
      <c r="CO6" s="587"/>
      <c r="CP6" s="585"/>
      <c r="CQ6" s="309"/>
    </row>
    <row r="7" spans="1:95" ht="12.75">
      <c r="A7" s="585"/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5"/>
      <c r="AI7" s="585"/>
      <c r="AJ7" s="585"/>
      <c r="AK7" s="585"/>
      <c r="AL7" s="585"/>
      <c r="AM7" s="585"/>
      <c r="AN7" s="585"/>
      <c r="AO7" s="585"/>
      <c r="AP7" s="585"/>
      <c r="AQ7" s="585"/>
      <c r="AR7" s="585"/>
      <c r="AS7" s="585"/>
      <c r="AT7" s="585"/>
      <c r="AU7" s="585"/>
      <c r="AV7" s="585"/>
      <c r="AW7" s="585"/>
      <c r="AX7" s="585"/>
      <c r="AY7" s="585"/>
      <c r="AZ7" s="585"/>
      <c r="BA7" s="585"/>
      <c r="BB7" s="585"/>
      <c r="BC7" s="585"/>
      <c r="BD7" s="585"/>
      <c r="BE7" s="585"/>
      <c r="BF7" s="585"/>
      <c r="BG7" s="585"/>
      <c r="BH7" s="585"/>
      <c r="BI7" s="585"/>
      <c r="BJ7" s="585"/>
      <c r="BK7" s="585"/>
      <c r="BL7" s="585"/>
      <c r="BM7" s="585"/>
      <c r="BN7" s="585"/>
      <c r="BO7" s="585"/>
      <c r="BP7" s="585"/>
      <c r="BQ7" s="371"/>
      <c r="BR7" s="371"/>
      <c r="BS7" s="371"/>
      <c r="BT7" s="371"/>
      <c r="BU7" s="371"/>
      <c r="BV7" s="371"/>
      <c r="BW7" s="586"/>
      <c r="BX7" s="372"/>
      <c r="BY7" s="372"/>
      <c r="BZ7" s="372"/>
      <c r="CA7" s="372"/>
      <c r="CB7" s="372"/>
      <c r="CC7" s="372"/>
      <c r="CD7" s="586"/>
      <c r="CE7" s="585"/>
      <c r="CF7" s="585"/>
      <c r="CG7" s="585"/>
      <c r="CH7" s="585"/>
      <c r="CI7" s="371"/>
      <c r="CJ7" s="585"/>
      <c r="CK7" s="585"/>
      <c r="CL7" s="587"/>
      <c r="CM7" s="373"/>
      <c r="CN7" s="587"/>
      <c r="CO7" s="587"/>
      <c r="CP7" s="585"/>
      <c r="CQ7" s="309"/>
    </row>
    <row r="8" spans="1:95" ht="15.75">
      <c r="A8" s="374"/>
      <c r="B8" s="375"/>
      <c r="C8" s="375"/>
      <c r="D8" s="375"/>
      <c r="E8" s="375"/>
      <c r="F8" s="375"/>
      <c r="G8" s="375"/>
      <c r="H8" s="376"/>
      <c r="I8" s="375"/>
      <c r="J8" s="375"/>
      <c r="K8" s="375"/>
      <c r="L8" s="375"/>
      <c r="M8" s="375"/>
      <c r="N8" s="375"/>
      <c r="O8" s="375"/>
      <c r="P8" s="375"/>
      <c r="Q8" s="376"/>
      <c r="R8" s="375"/>
      <c r="S8" s="375"/>
      <c r="T8" s="375"/>
      <c r="U8" s="375"/>
      <c r="V8" s="375"/>
      <c r="W8" s="375"/>
      <c r="X8" s="375"/>
      <c r="Y8" s="376"/>
      <c r="Z8" s="375"/>
      <c r="AA8" s="375"/>
      <c r="AB8" s="375"/>
      <c r="AC8" s="375"/>
      <c r="AD8" s="375"/>
      <c r="AE8" s="375"/>
      <c r="AF8" s="375"/>
      <c r="AG8" s="376"/>
      <c r="AH8" s="375"/>
      <c r="AI8" s="375"/>
      <c r="AJ8" s="375"/>
      <c r="AK8" s="375"/>
      <c r="AL8" s="375"/>
      <c r="AM8" s="375"/>
      <c r="AN8" s="376"/>
      <c r="AO8" s="375"/>
      <c r="AP8" s="375"/>
      <c r="AQ8" s="375"/>
      <c r="AR8" s="375"/>
      <c r="AS8" s="375"/>
      <c r="AT8" s="375"/>
      <c r="AU8" s="375"/>
      <c r="AV8" s="376"/>
      <c r="AW8" s="375"/>
      <c r="AX8" s="375"/>
      <c r="AY8" s="375"/>
      <c r="AZ8" s="375"/>
      <c r="BA8" s="375"/>
      <c r="BB8" s="376"/>
      <c r="BC8" s="375"/>
      <c r="BD8" s="375"/>
      <c r="BE8" s="375"/>
      <c r="BF8" s="375"/>
      <c r="BG8" s="375"/>
      <c r="BH8" s="375"/>
      <c r="BI8" s="376"/>
      <c r="BJ8" s="375"/>
      <c r="BK8" s="375"/>
      <c r="BL8" s="375"/>
      <c r="BM8" s="375"/>
      <c r="BN8" s="375"/>
      <c r="BO8" s="375"/>
      <c r="BP8" s="376"/>
      <c r="BQ8" s="375"/>
      <c r="BR8" s="375"/>
      <c r="BS8" s="375"/>
      <c r="BT8" s="375"/>
      <c r="BU8" s="375"/>
      <c r="BV8" s="375"/>
      <c r="BW8" s="377"/>
      <c r="BX8" s="375"/>
      <c r="BY8" s="375"/>
      <c r="BZ8" s="375"/>
      <c r="CA8" s="375"/>
      <c r="CB8" s="375"/>
      <c r="CC8" s="375"/>
      <c r="CD8" s="377"/>
      <c r="CE8" s="375"/>
      <c r="CF8" s="375"/>
      <c r="CG8" s="375"/>
      <c r="CH8" s="375"/>
      <c r="CI8" s="375"/>
      <c r="CJ8" s="350"/>
      <c r="CK8" s="377"/>
      <c r="CL8" s="373"/>
      <c r="CM8" s="378"/>
      <c r="CN8" s="373"/>
      <c r="CO8" s="373"/>
      <c r="CP8" s="374"/>
      <c r="CQ8" s="309"/>
    </row>
    <row r="9" spans="1:95" ht="15.75">
      <c r="A9" s="374"/>
      <c r="B9" s="375"/>
      <c r="C9" s="375"/>
      <c r="D9" s="375"/>
      <c r="E9" s="375"/>
      <c r="F9" s="375"/>
      <c r="G9" s="375"/>
      <c r="H9" s="376"/>
      <c r="I9" s="375"/>
      <c r="J9" s="375"/>
      <c r="K9" s="375"/>
      <c r="L9" s="375"/>
      <c r="M9" s="375"/>
      <c r="N9" s="375"/>
      <c r="O9" s="375"/>
      <c r="P9" s="375"/>
      <c r="Q9" s="376"/>
      <c r="R9" s="375"/>
      <c r="S9" s="375"/>
      <c r="T9" s="375"/>
      <c r="U9" s="375"/>
      <c r="V9" s="375"/>
      <c r="W9" s="375"/>
      <c r="X9" s="375"/>
      <c r="Y9" s="376"/>
      <c r="Z9" s="375"/>
      <c r="AA9" s="375"/>
      <c r="AB9" s="375"/>
      <c r="AC9" s="375"/>
      <c r="AD9" s="375"/>
      <c r="AE9" s="375"/>
      <c r="AF9" s="375"/>
      <c r="AG9" s="376"/>
      <c r="AH9" s="375"/>
      <c r="AI9" s="375"/>
      <c r="AJ9" s="375"/>
      <c r="AK9" s="375"/>
      <c r="AL9" s="375"/>
      <c r="AM9" s="375"/>
      <c r="AN9" s="376"/>
      <c r="AO9" s="375"/>
      <c r="AP9" s="375"/>
      <c r="AQ9" s="375"/>
      <c r="AR9" s="375"/>
      <c r="AS9" s="375"/>
      <c r="AT9" s="375"/>
      <c r="AU9" s="375"/>
      <c r="AV9" s="376"/>
      <c r="AW9" s="375"/>
      <c r="AX9" s="375"/>
      <c r="AY9" s="375"/>
      <c r="AZ9" s="375"/>
      <c r="BA9" s="375"/>
      <c r="BB9" s="376"/>
      <c r="BC9" s="375"/>
      <c r="BD9" s="375"/>
      <c r="BE9" s="375"/>
      <c r="BF9" s="375"/>
      <c r="BG9" s="375"/>
      <c r="BH9" s="375"/>
      <c r="BI9" s="376"/>
      <c r="BJ9" s="375"/>
      <c r="BK9" s="375"/>
      <c r="BL9" s="375"/>
      <c r="BM9" s="375"/>
      <c r="BN9" s="375"/>
      <c r="BO9" s="375"/>
      <c r="BP9" s="376"/>
      <c r="BQ9" s="375"/>
      <c r="BR9" s="375"/>
      <c r="BS9" s="375"/>
      <c r="BT9" s="375"/>
      <c r="BU9" s="375"/>
      <c r="BV9" s="375"/>
      <c r="BW9" s="377"/>
      <c r="BX9" s="375"/>
      <c r="BY9" s="375"/>
      <c r="BZ9" s="375"/>
      <c r="CA9" s="375"/>
      <c r="CB9" s="375"/>
      <c r="CC9" s="375"/>
      <c r="CD9" s="377"/>
      <c r="CE9" s="375"/>
      <c r="CF9" s="375"/>
      <c r="CG9" s="375"/>
      <c r="CH9" s="375"/>
      <c r="CI9" s="375"/>
      <c r="CJ9" s="375"/>
      <c r="CK9" s="377"/>
      <c r="CL9" s="373"/>
      <c r="CM9" s="378"/>
      <c r="CN9" s="373"/>
      <c r="CO9" s="373"/>
      <c r="CP9" s="374"/>
      <c r="CQ9" s="309"/>
    </row>
    <row r="10" spans="1:95" ht="15.75">
      <c r="A10" s="374"/>
      <c r="B10" s="375"/>
      <c r="C10" s="375"/>
      <c r="D10" s="375"/>
      <c r="E10" s="375"/>
      <c r="F10" s="375"/>
      <c r="G10" s="375"/>
      <c r="H10" s="376"/>
      <c r="I10" s="375"/>
      <c r="J10" s="375"/>
      <c r="K10" s="375"/>
      <c r="L10" s="375"/>
      <c r="M10" s="375"/>
      <c r="N10" s="375"/>
      <c r="O10" s="375"/>
      <c r="P10" s="375"/>
      <c r="Q10" s="376"/>
      <c r="R10" s="375"/>
      <c r="S10" s="375"/>
      <c r="T10" s="375"/>
      <c r="U10" s="375"/>
      <c r="V10" s="375"/>
      <c r="W10" s="375"/>
      <c r="X10" s="375"/>
      <c r="Y10" s="376"/>
      <c r="Z10" s="375"/>
      <c r="AA10" s="375"/>
      <c r="AB10" s="375"/>
      <c r="AC10" s="375"/>
      <c r="AD10" s="375"/>
      <c r="AE10" s="375"/>
      <c r="AF10" s="375"/>
      <c r="AG10" s="376"/>
      <c r="AH10" s="375"/>
      <c r="AI10" s="375"/>
      <c r="AJ10" s="375"/>
      <c r="AK10" s="375"/>
      <c r="AL10" s="375"/>
      <c r="AM10" s="375"/>
      <c r="AN10" s="376"/>
      <c r="AO10" s="375"/>
      <c r="AP10" s="375"/>
      <c r="AQ10" s="375"/>
      <c r="AR10" s="375"/>
      <c r="AS10" s="375"/>
      <c r="AT10" s="375"/>
      <c r="AU10" s="375"/>
      <c r="AV10" s="376"/>
      <c r="AW10" s="375"/>
      <c r="AX10" s="375"/>
      <c r="AY10" s="375"/>
      <c r="AZ10" s="375"/>
      <c r="BA10" s="375"/>
      <c r="BB10" s="376"/>
      <c r="BC10" s="375"/>
      <c r="BD10" s="375"/>
      <c r="BE10" s="375"/>
      <c r="BF10" s="375"/>
      <c r="BG10" s="375"/>
      <c r="BH10" s="375"/>
      <c r="BI10" s="376"/>
      <c r="BJ10" s="375"/>
      <c r="BK10" s="375"/>
      <c r="BL10" s="375"/>
      <c r="BM10" s="375"/>
      <c r="BN10" s="375"/>
      <c r="BO10" s="375"/>
      <c r="BP10" s="376"/>
      <c r="BQ10" s="375"/>
      <c r="BR10" s="375"/>
      <c r="BS10" s="375"/>
      <c r="BT10" s="375"/>
      <c r="BU10" s="375"/>
      <c r="BV10" s="375"/>
      <c r="BW10" s="377"/>
      <c r="BX10" s="375"/>
      <c r="BY10" s="375"/>
      <c r="BZ10" s="375"/>
      <c r="CA10" s="375"/>
      <c r="CB10" s="375"/>
      <c r="CC10" s="375"/>
      <c r="CD10" s="377"/>
      <c r="CE10" s="375"/>
      <c r="CF10" s="375"/>
      <c r="CG10" s="375"/>
      <c r="CH10" s="375"/>
      <c r="CI10" s="375"/>
      <c r="CJ10" s="375"/>
      <c r="CK10" s="377"/>
      <c r="CL10" s="373"/>
      <c r="CM10" s="378"/>
      <c r="CN10" s="373"/>
      <c r="CO10" s="373"/>
      <c r="CP10" s="374"/>
      <c r="CQ10" s="309"/>
    </row>
    <row r="11" spans="1:95" ht="15.75">
      <c r="A11" s="374"/>
      <c r="B11" s="375"/>
      <c r="C11" s="375"/>
      <c r="D11" s="375"/>
      <c r="E11" s="375"/>
      <c r="F11" s="375"/>
      <c r="G11" s="375"/>
      <c r="H11" s="376"/>
      <c r="I11" s="375"/>
      <c r="J11" s="375"/>
      <c r="K11" s="375"/>
      <c r="L11" s="375"/>
      <c r="M11" s="375"/>
      <c r="N11" s="375"/>
      <c r="O11" s="375"/>
      <c r="P11" s="375"/>
      <c r="Q11" s="376"/>
      <c r="R11" s="375"/>
      <c r="S11" s="375"/>
      <c r="T11" s="375"/>
      <c r="U11" s="375"/>
      <c r="V11" s="375"/>
      <c r="W11" s="375"/>
      <c r="X11" s="375"/>
      <c r="Y11" s="376"/>
      <c r="Z11" s="375"/>
      <c r="AA11" s="375"/>
      <c r="AB11" s="375"/>
      <c r="AC11" s="375"/>
      <c r="AD11" s="375"/>
      <c r="AE11" s="375"/>
      <c r="AF11" s="375"/>
      <c r="AG11" s="376"/>
      <c r="AH11" s="375"/>
      <c r="AI11" s="375"/>
      <c r="AJ11" s="375"/>
      <c r="AK11" s="375"/>
      <c r="AL11" s="375"/>
      <c r="AM11" s="375"/>
      <c r="AN11" s="376"/>
      <c r="AO11" s="375"/>
      <c r="AP11" s="375"/>
      <c r="AQ11" s="375"/>
      <c r="AR11" s="375"/>
      <c r="AS11" s="375"/>
      <c r="AT11" s="375"/>
      <c r="AU11" s="375"/>
      <c r="AV11" s="376"/>
      <c r="AW11" s="375"/>
      <c r="AX11" s="375"/>
      <c r="AY11" s="375"/>
      <c r="AZ11" s="375"/>
      <c r="BA11" s="375"/>
      <c r="BB11" s="376"/>
      <c r="BC11" s="375"/>
      <c r="BD11" s="375"/>
      <c r="BE11" s="375"/>
      <c r="BF11" s="375"/>
      <c r="BG11" s="375"/>
      <c r="BH11" s="375"/>
      <c r="BI11" s="376"/>
      <c r="BJ11" s="375"/>
      <c r="BK11" s="375"/>
      <c r="BL11" s="375"/>
      <c r="BM11" s="375"/>
      <c r="BN11" s="375"/>
      <c r="BO11" s="375"/>
      <c r="BP11" s="376"/>
      <c r="BQ11" s="375"/>
      <c r="BR11" s="375"/>
      <c r="BS11" s="375"/>
      <c r="BT11" s="375"/>
      <c r="BU11" s="375"/>
      <c r="BV11" s="375"/>
      <c r="BW11" s="377"/>
      <c r="BX11" s="375"/>
      <c r="BY11" s="375"/>
      <c r="BZ11" s="375"/>
      <c r="CA11" s="375"/>
      <c r="CB11" s="375"/>
      <c r="CC11" s="375"/>
      <c r="CD11" s="377"/>
      <c r="CE11" s="375"/>
      <c r="CF11" s="375"/>
      <c r="CG11" s="375"/>
      <c r="CH11" s="375"/>
      <c r="CI11" s="375"/>
      <c r="CJ11" s="375"/>
      <c r="CK11" s="377"/>
      <c r="CL11" s="373"/>
      <c r="CM11" s="378"/>
      <c r="CN11" s="373"/>
      <c r="CO11" s="373"/>
      <c r="CP11" s="374"/>
      <c r="CQ11" s="309"/>
    </row>
    <row r="12" spans="1:95" ht="15.75">
      <c r="A12" s="374"/>
      <c r="B12" s="375"/>
      <c r="C12" s="375"/>
      <c r="D12" s="375"/>
      <c r="E12" s="375"/>
      <c r="F12" s="375"/>
      <c r="G12" s="375"/>
      <c r="H12" s="376"/>
      <c r="I12" s="375"/>
      <c r="J12" s="375"/>
      <c r="K12" s="375"/>
      <c r="L12" s="375"/>
      <c r="M12" s="375"/>
      <c r="N12" s="375"/>
      <c r="O12" s="375"/>
      <c r="P12" s="375"/>
      <c r="Q12" s="376"/>
      <c r="R12" s="375"/>
      <c r="S12" s="375"/>
      <c r="T12" s="375"/>
      <c r="U12" s="375"/>
      <c r="V12" s="375"/>
      <c r="W12" s="375"/>
      <c r="X12" s="375"/>
      <c r="Y12" s="376"/>
      <c r="Z12" s="375"/>
      <c r="AA12" s="375"/>
      <c r="AB12" s="375"/>
      <c r="AC12" s="375"/>
      <c r="AD12" s="375"/>
      <c r="AE12" s="375"/>
      <c r="AF12" s="375"/>
      <c r="AG12" s="376"/>
      <c r="AH12" s="375"/>
      <c r="AI12" s="375"/>
      <c r="AJ12" s="375"/>
      <c r="AK12" s="375"/>
      <c r="AL12" s="375"/>
      <c r="AM12" s="375"/>
      <c r="AN12" s="376"/>
      <c r="AO12" s="375"/>
      <c r="AP12" s="375"/>
      <c r="AQ12" s="375"/>
      <c r="AR12" s="375"/>
      <c r="AS12" s="375"/>
      <c r="AT12" s="375"/>
      <c r="AU12" s="375"/>
      <c r="AV12" s="376"/>
      <c r="AW12" s="375"/>
      <c r="AX12" s="375"/>
      <c r="AY12" s="375"/>
      <c r="AZ12" s="375"/>
      <c r="BA12" s="375"/>
      <c r="BB12" s="376"/>
      <c r="BC12" s="375"/>
      <c r="BD12" s="375"/>
      <c r="BE12" s="375"/>
      <c r="BF12" s="375"/>
      <c r="BG12" s="375"/>
      <c r="BH12" s="375"/>
      <c r="BI12" s="376"/>
      <c r="BJ12" s="375"/>
      <c r="BK12" s="375"/>
      <c r="BL12" s="375"/>
      <c r="BM12" s="375"/>
      <c r="BN12" s="375"/>
      <c r="BO12" s="375"/>
      <c r="BP12" s="376"/>
      <c r="BQ12" s="375"/>
      <c r="BR12" s="375"/>
      <c r="BS12" s="375"/>
      <c r="BT12" s="375"/>
      <c r="BU12" s="375"/>
      <c r="BV12" s="375"/>
      <c r="BW12" s="377"/>
      <c r="BX12" s="375"/>
      <c r="BY12" s="375"/>
      <c r="BZ12" s="375"/>
      <c r="CA12" s="375"/>
      <c r="CB12" s="375"/>
      <c r="CC12" s="375"/>
      <c r="CD12" s="377"/>
      <c r="CE12" s="375"/>
      <c r="CF12" s="375"/>
      <c r="CG12" s="375"/>
      <c r="CH12" s="375"/>
      <c r="CI12" s="375"/>
      <c r="CJ12" s="375"/>
      <c r="CK12" s="377"/>
      <c r="CL12" s="373"/>
      <c r="CM12" s="378"/>
      <c r="CN12" s="373"/>
      <c r="CO12" s="373"/>
      <c r="CP12" s="374"/>
      <c r="CQ12" s="309"/>
    </row>
    <row r="13" spans="1:95" ht="15.75">
      <c r="A13" s="374"/>
      <c r="B13" s="375"/>
      <c r="C13" s="375"/>
      <c r="D13" s="375"/>
      <c r="E13" s="375"/>
      <c r="F13" s="375"/>
      <c r="G13" s="375"/>
      <c r="H13" s="376"/>
      <c r="I13" s="375"/>
      <c r="J13" s="375"/>
      <c r="K13" s="375"/>
      <c r="L13" s="375"/>
      <c r="M13" s="375"/>
      <c r="N13" s="375"/>
      <c r="O13" s="375"/>
      <c r="P13" s="375"/>
      <c r="Q13" s="376"/>
      <c r="R13" s="375"/>
      <c r="S13" s="375"/>
      <c r="T13" s="375"/>
      <c r="U13" s="375"/>
      <c r="V13" s="375"/>
      <c r="W13" s="375"/>
      <c r="X13" s="375"/>
      <c r="Y13" s="376"/>
      <c r="Z13" s="375"/>
      <c r="AA13" s="375"/>
      <c r="AB13" s="375"/>
      <c r="AC13" s="375"/>
      <c r="AD13" s="375"/>
      <c r="AE13" s="375"/>
      <c r="AF13" s="375"/>
      <c r="AG13" s="376"/>
      <c r="AH13" s="375"/>
      <c r="AI13" s="375"/>
      <c r="AJ13" s="375"/>
      <c r="AK13" s="375"/>
      <c r="AL13" s="375"/>
      <c r="AM13" s="375"/>
      <c r="AN13" s="376"/>
      <c r="AO13" s="375"/>
      <c r="AP13" s="375"/>
      <c r="AQ13" s="375"/>
      <c r="AR13" s="375"/>
      <c r="AS13" s="375"/>
      <c r="AT13" s="375"/>
      <c r="AU13" s="375"/>
      <c r="AV13" s="376"/>
      <c r="AW13" s="375"/>
      <c r="AX13" s="375"/>
      <c r="AY13" s="375"/>
      <c r="AZ13" s="375"/>
      <c r="BA13" s="375"/>
      <c r="BB13" s="376"/>
      <c r="BC13" s="375"/>
      <c r="BD13" s="375"/>
      <c r="BE13" s="375"/>
      <c r="BF13" s="375"/>
      <c r="BG13" s="375"/>
      <c r="BH13" s="375"/>
      <c r="BI13" s="376"/>
      <c r="BJ13" s="375"/>
      <c r="BK13" s="375"/>
      <c r="BL13" s="375"/>
      <c r="BM13" s="375"/>
      <c r="BN13" s="375"/>
      <c r="BO13" s="375"/>
      <c r="BP13" s="376"/>
      <c r="BQ13" s="375"/>
      <c r="BR13" s="375"/>
      <c r="BS13" s="375"/>
      <c r="BT13" s="375"/>
      <c r="BU13" s="375"/>
      <c r="BV13" s="375"/>
      <c r="BW13" s="377"/>
      <c r="BX13" s="375"/>
      <c r="BY13" s="375"/>
      <c r="BZ13" s="375"/>
      <c r="CA13" s="375"/>
      <c r="CB13" s="375"/>
      <c r="CC13" s="375"/>
      <c r="CD13" s="377"/>
      <c r="CE13" s="375"/>
      <c r="CF13" s="375"/>
      <c r="CG13" s="375"/>
      <c r="CH13" s="375"/>
      <c r="CI13" s="375"/>
      <c r="CJ13" s="375"/>
      <c r="CK13" s="377"/>
      <c r="CL13" s="373"/>
      <c r="CM13" s="378"/>
      <c r="CN13" s="373"/>
      <c r="CO13" s="373"/>
      <c r="CP13" s="374"/>
      <c r="CQ13" s="309"/>
    </row>
    <row r="14" spans="1:95" ht="15.75">
      <c r="A14" s="374"/>
      <c r="B14" s="375"/>
      <c r="C14" s="375"/>
      <c r="D14" s="375"/>
      <c r="E14" s="375"/>
      <c r="F14" s="375"/>
      <c r="G14" s="375"/>
      <c r="H14" s="376"/>
      <c r="I14" s="375"/>
      <c r="J14" s="375"/>
      <c r="K14" s="375"/>
      <c r="L14" s="375"/>
      <c r="M14" s="375"/>
      <c r="N14" s="375"/>
      <c r="O14" s="375"/>
      <c r="P14" s="375"/>
      <c r="Q14" s="376"/>
      <c r="R14" s="375"/>
      <c r="S14" s="375"/>
      <c r="T14" s="375"/>
      <c r="U14" s="375"/>
      <c r="V14" s="375"/>
      <c r="W14" s="375"/>
      <c r="X14" s="375"/>
      <c r="Y14" s="376"/>
      <c r="Z14" s="375"/>
      <c r="AA14" s="375"/>
      <c r="AB14" s="375"/>
      <c r="AC14" s="375"/>
      <c r="AD14" s="375"/>
      <c r="AE14" s="375"/>
      <c r="AF14" s="375"/>
      <c r="AG14" s="376"/>
      <c r="AH14" s="375"/>
      <c r="AI14" s="375"/>
      <c r="AJ14" s="375"/>
      <c r="AK14" s="375"/>
      <c r="AL14" s="375"/>
      <c r="AM14" s="375"/>
      <c r="AN14" s="376"/>
      <c r="AO14" s="375"/>
      <c r="AP14" s="375"/>
      <c r="AQ14" s="375"/>
      <c r="AR14" s="375"/>
      <c r="AS14" s="375"/>
      <c r="AT14" s="375"/>
      <c r="AU14" s="375"/>
      <c r="AV14" s="376"/>
      <c r="AW14" s="375"/>
      <c r="AX14" s="375"/>
      <c r="AY14" s="375"/>
      <c r="AZ14" s="375"/>
      <c r="BA14" s="375"/>
      <c r="BB14" s="376"/>
      <c r="BC14" s="375"/>
      <c r="BD14" s="375"/>
      <c r="BE14" s="375"/>
      <c r="BF14" s="375"/>
      <c r="BG14" s="375"/>
      <c r="BH14" s="375"/>
      <c r="BI14" s="376"/>
      <c r="BJ14" s="375"/>
      <c r="BK14" s="375"/>
      <c r="BL14" s="375"/>
      <c r="BM14" s="375"/>
      <c r="BN14" s="375"/>
      <c r="BO14" s="375"/>
      <c r="BP14" s="376"/>
      <c r="BQ14" s="375"/>
      <c r="BR14" s="375"/>
      <c r="BS14" s="375"/>
      <c r="BT14" s="375"/>
      <c r="BU14" s="375"/>
      <c r="BV14" s="375"/>
      <c r="BW14" s="377"/>
      <c r="BX14" s="375"/>
      <c r="BY14" s="375"/>
      <c r="BZ14" s="375"/>
      <c r="CA14" s="375"/>
      <c r="CB14" s="375"/>
      <c r="CC14" s="375"/>
      <c r="CD14" s="377"/>
      <c r="CE14" s="375"/>
      <c r="CF14" s="375"/>
      <c r="CG14" s="375"/>
      <c r="CH14" s="375"/>
      <c r="CI14" s="375"/>
      <c r="CJ14" s="375"/>
      <c r="CK14" s="377"/>
      <c r="CL14" s="373"/>
      <c r="CM14" s="378"/>
      <c r="CN14" s="373"/>
      <c r="CO14" s="373"/>
      <c r="CP14" s="374"/>
      <c r="CQ14" s="309"/>
    </row>
    <row r="15" spans="1:95" ht="15.75">
      <c r="A15" s="374"/>
      <c r="B15" s="375"/>
      <c r="C15" s="375"/>
      <c r="D15" s="375"/>
      <c r="E15" s="375"/>
      <c r="F15" s="375"/>
      <c r="G15" s="375"/>
      <c r="H15" s="376"/>
      <c r="I15" s="375"/>
      <c r="J15" s="375"/>
      <c r="K15" s="375"/>
      <c r="L15" s="375"/>
      <c r="M15" s="375"/>
      <c r="N15" s="375"/>
      <c r="O15" s="375"/>
      <c r="P15" s="375"/>
      <c r="Q15" s="376"/>
      <c r="R15" s="375"/>
      <c r="S15" s="375"/>
      <c r="T15" s="375"/>
      <c r="U15" s="375"/>
      <c r="V15" s="375"/>
      <c r="W15" s="375"/>
      <c r="X15" s="375"/>
      <c r="Y15" s="376"/>
      <c r="Z15" s="375"/>
      <c r="AA15" s="375"/>
      <c r="AB15" s="375"/>
      <c r="AC15" s="375"/>
      <c r="AD15" s="375"/>
      <c r="AE15" s="375"/>
      <c r="AF15" s="375"/>
      <c r="AG15" s="376"/>
      <c r="AH15" s="375"/>
      <c r="AI15" s="375"/>
      <c r="AJ15" s="375"/>
      <c r="AK15" s="375"/>
      <c r="AL15" s="375"/>
      <c r="AM15" s="375"/>
      <c r="AN15" s="376"/>
      <c r="AO15" s="375"/>
      <c r="AP15" s="375"/>
      <c r="AQ15" s="375"/>
      <c r="AR15" s="375"/>
      <c r="AS15" s="375"/>
      <c r="AT15" s="375"/>
      <c r="AU15" s="375"/>
      <c r="AV15" s="376"/>
      <c r="AW15" s="375"/>
      <c r="AX15" s="375"/>
      <c r="AY15" s="375"/>
      <c r="AZ15" s="375"/>
      <c r="BA15" s="375"/>
      <c r="BB15" s="376"/>
      <c r="BC15" s="375"/>
      <c r="BD15" s="375"/>
      <c r="BE15" s="375"/>
      <c r="BF15" s="375"/>
      <c r="BG15" s="375"/>
      <c r="BH15" s="375"/>
      <c r="BI15" s="376"/>
      <c r="BJ15" s="375"/>
      <c r="BK15" s="375"/>
      <c r="BL15" s="375"/>
      <c r="BM15" s="375"/>
      <c r="BN15" s="375"/>
      <c r="BO15" s="375"/>
      <c r="BP15" s="376"/>
      <c r="BQ15" s="375"/>
      <c r="BR15" s="375"/>
      <c r="BS15" s="375"/>
      <c r="BT15" s="375"/>
      <c r="BU15" s="375"/>
      <c r="BV15" s="375"/>
      <c r="BW15" s="377"/>
      <c r="BX15" s="375"/>
      <c r="BY15" s="375"/>
      <c r="BZ15" s="375"/>
      <c r="CA15" s="375"/>
      <c r="CB15" s="375"/>
      <c r="CC15" s="375"/>
      <c r="CD15" s="377"/>
      <c r="CE15" s="375"/>
      <c r="CF15" s="375"/>
      <c r="CG15" s="375"/>
      <c r="CH15" s="375"/>
      <c r="CI15" s="375"/>
      <c r="CJ15" s="375"/>
      <c r="CK15" s="377"/>
      <c r="CL15" s="373"/>
      <c r="CM15" s="378"/>
      <c r="CN15" s="373"/>
      <c r="CO15" s="373"/>
      <c r="CP15" s="374"/>
      <c r="CQ15" s="309"/>
    </row>
    <row r="16" spans="1:95" ht="15.75">
      <c r="A16" s="374"/>
      <c r="B16" s="375"/>
      <c r="C16" s="375"/>
      <c r="D16" s="375"/>
      <c r="E16" s="375"/>
      <c r="F16" s="375"/>
      <c r="G16" s="375"/>
      <c r="H16" s="376"/>
      <c r="I16" s="375"/>
      <c r="J16" s="375"/>
      <c r="K16" s="375"/>
      <c r="L16" s="375"/>
      <c r="M16" s="375"/>
      <c r="N16" s="375"/>
      <c r="O16" s="375"/>
      <c r="P16" s="375"/>
      <c r="Q16" s="376"/>
      <c r="R16" s="375"/>
      <c r="S16" s="375"/>
      <c r="T16" s="375"/>
      <c r="U16" s="375"/>
      <c r="V16" s="375"/>
      <c r="W16" s="375"/>
      <c r="X16" s="375"/>
      <c r="Y16" s="376"/>
      <c r="Z16" s="375"/>
      <c r="AA16" s="375"/>
      <c r="AB16" s="375"/>
      <c r="AC16" s="375"/>
      <c r="AD16" s="375"/>
      <c r="AE16" s="375"/>
      <c r="AF16" s="375"/>
      <c r="AG16" s="376"/>
      <c r="AH16" s="375"/>
      <c r="AI16" s="375"/>
      <c r="AJ16" s="375"/>
      <c r="AK16" s="375"/>
      <c r="AL16" s="375"/>
      <c r="AM16" s="375"/>
      <c r="AN16" s="376"/>
      <c r="AO16" s="375"/>
      <c r="AP16" s="375"/>
      <c r="AQ16" s="375"/>
      <c r="AR16" s="375"/>
      <c r="AS16" s="375"/>
      <c r="AT16" s="375"/>
      <c r="AU16" s="375"/>
      <c r="AV16" s="376"/>
      <c r="AW16" s="375"/>
      <c r="AX16" s="375"/>
      <c r="AY16" s="375"/>
      <c r="AZ16" s="375"/>
      <c r="BA16" s="375"/>
      <c r="BB16" s="376"/>
      <c r="BC16" s="375"/>
      <c r="BD16" s="375"/>
      <c r="BE16" s="375"/>
      <c r="BF16" s="375"/>
      <c r="BG16" s="375"/>
      <c r="BH16" s="375"/>
      <c r="BI16" s="376"/>
      <c r="BJ16" s="375"/>
      <c r="BK16" s="375"/>
      <c r="BL16" s="375"/>
      <c r="BM16" s="375"/>
      <c r="BN16" s="375"/>
      <c r="BO16" s="375"/>
      <c r="BP16" s="376"/>
      <c r="BQ16" s="375"/>
      <c r="BR16" s="375"/>
      <c r="BS16" s="375"/>
      <c r="BT16" s="375"/>
      <c r="BU16" s="375"/>
      <c r="BV16" s="375"/>
      <c r="BW16" s="377"/>
      <c r="BX16" s="375"/>
      <c r="BY16" s="375"/>
      <c r="BZ16" s="375"/>
      <c r="CA16" s="375"/>
      <c r="CB16" s="375"/>
      <c r="CC16" s="375"/>
      <c r="CD16" s="377"/>
      <c r="CE16" s="375"/>
      <c r="CF16" s="375"/>
      <c r="CG16" s="375"/>
      <c r="CH16" s="375"/>
      <c r="CI16" s="375"/>
      <c r="CJ16" s="375"/>
      <c r="CK16" s="377"/>
      <c r="CL16" s="373"/>
      <c r="CM16" s="378"/>
      <c r="CN16" s="373"/>
      <c r="CO16" s="373"/>
      <c r="CP16" s="374"/>
      <c r="CQ16" s="309"/>
    </row>
    <row r="17" spans="1:95" ht="15.75">
      <c r="A17" s="374"/>
      <c r="B17" s="375"/>
      <c r="C17" s="375"/>
      <c r="D17" s="375"/>
      <c r="E17" s="375"/>
      <c r="F17" s="375"/>
      <c r="G17" s="375"/>
      <c r="H17" s="376"/>
      <c r="I17" s="375"/>
      <c r="J17" s="375"/>
      <c r="K17" s="375"/>
      <c r="L17" s="375"/>
      <c r="M17" s="375"/>
      <c r="N17" s="375"/>
      <c r="O17" s="375"/>
      <c r="P17" s="375"/>
      <c r="Q17" s="376"/>
      <c r="R17" s="375"/>
      <c r="S17" s="375"/>
      <c r="T17" s="375"/>
      <c r="U17" s="375"/>
      <c r="V17" s="375"/>
      <c r="W17" s="375"/>
      <c r="X17" s="375"/>
      <c r="Y17" s="376"/>
      <c r="Z17" s="375"/>
      <c r="AA17" s="375"/>
      <c r="AB17" s="375"/>
      <c r="AC17" s="375"/>
      <c r="AD17" s="375"/>
      <c r="AE17" s="375"/>
      <c r="AF17" s="375"/>
      <c r="AG17" s="376"/>
      <c r="AH17" s="375"/>
      <c r="AI17" s="375"/>
      <c r="AJ17" s="375"/>
      <c r="AK17" s="375"/>
      <c r="AL17" s="375"/>
      <c r="AM17" s="375"/>
      <c r="AN17" s="376"/>
      <c r="AO17" s="375"/>
      <c r="AP17" s="375"/>
      <c r="AQ17" s="375"/>
      <c r="AR17" s="375"/>
      <c r="AS17" s="375"/>
      <c r="AT17" s="375"/>
      <c r="AU17" s="375"/>
      <c r="AV17" s="376"/>
      <c r="AW17" s="375"/>
      <c r="AX17" s="375"/>
      <c r="AY17" s="375"/>
      <c r="AZ17" s="375"/>
      <c r="BA17" s="375"/>
      <c r="BB17" s="376"/>
      <c r="BC17" s="375"/>
      <c r="BD17" s="375"/>
      <c r="BE17" s="375"/>
      <c r="BF17" s="375"/>
      <c r="BG17" s="375"/>
      <c r="BH17" s="375"/>
      <c r="BI17" s="376"/>
      <c r="BJ17" s="375"/>
      <c r="BK17" s="375"/>
      <c r="BL17" s="375"/>
      <c r="BM17" s="375"/>
      <c r="BN17" s="375"/>
      <c r="BO17" s="375"/>
      <c r="BP17" s="376"/>
      <c r="BQ17" s="375"/>
      <c r="BR17" s="375"/>
      <c r="BS17" s="375"/>
      <c r="BT17" s="375"/>
      <c r="BU17" s="375"/>
      <c r="BV17" s="375"/>
      <c r="BW17" s="377"/>
      <c r="BX17" s="375"/>
      <c r="BY17" s="375"/>
      <c r="BZ17" s="375"/>
      <c r="CA17" s="375"/>
      <c r="CB17" s="375"/>
      <c r="CC17" s="375"/>
      <c r="CD17" s="377"/>
      <c r="CE17" s="375"/>
      <c r="CF17" s="375"/>
      <c r="CG17" s="375"/>
      <c r="CH17" s="375"/>
      <c r="CI17" s="375"/>
      <c r="CJ17" s="375"/>
      <c r="CK17" s="377"/>
      <c r="CL17" s="373"/>
      <c r="CM17" s="378"/>
      <c r="CN17" s="373"/>
      <c r="CO17" s="373"/>
      <c r="CP17" s="374"/>
      <c r="CQ17" s="309"/>
    </row>
    <row r="18" spans="1:95" ht="15.75">
      <c r="A18" s="374"/>
      <c r="B18" s="375"/>
      <c r="C18" s="375"/>
      <c r="D18" s="375"/>
      <c r="E18" s="375"/>
      <c r="F18" s="375"/>
      <c r="G18" s="375"/>
      <c r="H18" s="376"/>
      <c r="I18" s="375"/>
      <c r="J18" s="375"/>
      <c r="K18" s="375"/>
      <c r="L18" s="375"/>
      <c r="M18" s="375"/>
      <c r="N18" s="375"/>
      <c r="O18" s="375"/>
      <c r="P18" s="375"/>
      <c r="Q18" s="376"/>
      <c r="R18" s="375"/>
      <c r="S18" s="375"/>
      <c r="T18" s="375"/>
      <c r="U18" s="375"/>
      <c r="V18" s="375"/>
      <c r="W18" s="375"/>
      <c r="X18" s="375"/>
      <c r="Y18" s="376"/>
      <c r="Z18" s="375"/>
      <c r="AA18" s="375"/>
      <c r="AB18" s="375"/>
      <c r="AC18" s="375"/>
      <c r="AD18" s="375"/>
      <c r="AE18" s="375"/>
      <c r="AF18" s="375"/>
      <c r="AG18" s="376"/>
      <c r="AH18" s="375"/>
      <c r="AI18" s="375"/>
      <c r="AJ18" s="375"/>
      <c r="AK18" s="375"/>
      <c r="AL18" s="375"/>
      <c r="AM18" s="375"/>
      <c r="AN18" s="376"/>
      <c r="AO18" s="375"/>
      <c r="AP18" s="375"/>
      <c r="AQ18" s="375"/>
      <c r="AR18" s="375"/>
      <c r="AS18" s="375"/>
      <c r="AT18" s="375"/>
      <c r="AU18" s="375"/>
      <c r="AV18" s="376"/>
      <c r="AW18" s="375"/>
      <c r="AX18" s="375"/>
      <c r="AY18" s="375"/>
      <c r="AZ18" s="375"/>
      <c r="BA18" s="375"/>
      <c r="BB18" s="376"/>
      <c r="BC18" s="375"/>
      <c r="BD18" s="375"/>
      <c r="BE18" s="375"/>
      <c r="BF18" s="375"/>
      <c r="BG18" s="375"/>
      <c r="BH18" s="375"/>
      <c r="BI18" s="376"/>
      <c r="BJ18" s="375"/>
      <c r="BK18" s="375"/>
      <c r="BL18" s="375"/>
      <c r="BM18" s="375"/>
      <c r="BN18" s="375"/>
      <c r="BO18" s="375"/>
      <c r="BP18" s="376"/>
      <c r="BQ18" s="375"/>
      <c r="BR18" s="375"/>
      <c r="BS18" s="375"/>
      <c r="BT18" s="375"/>
      <c r="BU18" s="375"/>
      <c r="BV18" s="375"/>
      <c r="BW18" s="377"/>
      <c r="BX18" s="375"/>
      <c r="BY18" s="375"/>
      <c r="BZ18" s="375"/>
      <c r="CA18" s="375"/>
      <c r="CB18" s="375"/>
      <c r="CC18" s="375"/>
      <c r="CD18" s="377"/>
      <c r="CE18" s="375"/>
      <c r="CF18" s="375"/>
      <c r="CG18" s="375"/>
      <c r="CH18" s="375"/>
      <c r="CI18" s="375"/>
      <c r="CJ18" s="375"/>
      <c r="CK18" s="377"/>
      <c r="CL18" s="373"/>
      <c r="CM18" s="378"/>
      <c r="CN18" s="373"/>
      <c r="CO18" s="373"/>
      <c r="CP18" s="374"/>
      <c r="CQ18" s="309"/>
    </row>
    <row r="19" spans="1:95" ht="15.75">
      <c r="A19" s="374"/>
      <c r="B19" s="375"/>
      <c r="C19" s="375"/>
      <c r="D19" s="375"/>
      <c r="E19" s="375"/>
      <c r="F19" s="375"/>
      <c r="G19" s="375"/>
      <c r="H19" s="376"/>
      <c r="I19" s="375"/>
      <c r="J19" s="375"/>
      <c r="K19" s="375"/>
      <c r="L19" s="375"/>
      <c r="M19" s="375"/>
      <c r="N19" s="375"/>
      <c r="O19" s="375"/>
      <c r="P19" s="375"/>
      <c r="Q19" s="376"/>
      <c r="R19" s="375"/>
      <c r="S19" s="375"/>
      <c r="T19" s="375"/>
      <c r="U19" s="375"/>
      <c r="V19" s="375"/>
      <c r="W19" s="375"/>
      <c r="X19" s="375"/>
      <c r="Y19" s="376"/>
      <c r="Z19" s="375"/>
      <c r="AA19" s="375"/>
      <c r="AB19" s="375"/>
      <c r="AC19" s="375"/>
      <c r="AD19" s="375"/>
      <c r="AE19" s="375"/>
      <c r="AF19" s="375"/>
      <c r="AG19" s="376"/>
      <c r="AH19" s="375"/>
      <c r="AI19" s="375"/>
      <c r="AJ19" s="375"/>
      <c r="AK19" s="375"/>
      <c r="AL19" s="375"/>
      <c r="AM19" s="375"/>
      <c r="AN19" s="376"/>
      <c r="AO19" s="375"/>
      <c r="AP19" s="375"/>
      <c r="AQ19" s="375"/>
      <c r="AR19" s="375"/>
      <c r="AS19" s="375"/>
      <c r="AT19" s="375"/>
      <c r="AU19" s="375"/>
      <c r="AV19" s="376"/>
      <c r="AW19" s="375"/>
      <c r="AX19" s="375"/>
      <c r="AY19" s="375"/>
      <c r="AZ19" s="375"/>
      <c r="BA19" s="375"/>
      <c r="BB19" s="376"/>
      <c r="BC19" s="375"/>
      <c r="BD19" s="375"/>
      <c r="BE19" s="375"/>
      <c r="BF19" s="375"/>
      <c r="BG19" s="375"/>
      <c r="BH19" s="375"/>
      <c r="BI19" s="376"/>
      <c r="BJ19" s="375"/>
      <c r="BK19" s="375"/>
      <c r="BL19" s="375"/>
      <c r="BM19" s="375"/>
      <c r="BN19" s="375"/>
      <c r="BO19" s="375"/>
      <c r="BP19" s="376"/>
      <c r="BQ19" s="375"/>
      <c r="BR19" s="375"/>
      <c r="BS19" s="375"/>
      <c r="BT19" s="375"/>
      <c r="BU19" s="375"/>
      <c r="BV19" s="375"/>
      <c r="BW19" s="377"/>
      <c r="BX19" s="375"/>
      <c r="BY19" s="375"/>
      <c r="BZ19" s="375"/>
      <c r="CA19" s="375"/>
      <c r="CB19" s="375"/>
      <c r="CC19" s="375"/>
      <c r="CD19" s="377"/>
      <c r="CE19" s="375"/>
      <c r="CF19" s="375"/>
      <c r="CG19" s="375"/>
      <c r="CH19" s="375"/>
      <c r="CI19" s="375"/>
      <c r="CJ19" s="375"/>
      <c r="CK19" s="377"/>
      <c r="CL19" s="373"/>
      <c r="CM19" s="378"/>
      <c r="CN19" s="373"/>
      <c r="CO19" s="373"/>
      <c r="CP19" s="374"/>
      <c r="CQ19" s="309"/>
    </row>
    <row r="20" spans="1:95" ht="15.75">
      <c r="A20" s="374"/>
      <c r="B20" s="375"/>
      <c r="C20" s="375"/>
      <c r="D20" s="375"/>
      <c r="E20" s="375"/>
      <c r="F20" s="375"/>
      <c r="G20" s="375"/>
      <c r="H20" s="376"/>
      <c r="I20" s="375"/>
      <c r="J20" s="375"/>
      <c r="K20" s="375"/>
      <c r="L20" s="375"/>
      <c r="M20" s="375"/>
      <c r="N20" s="375"/>
      <c r="O20" s="375"/>
      <c r="P20" s="375"/>
      <c r="Q20" s="376"/>
      <c r="R20" s="375"/>
      <c r="S20" s="375"/>
      <c r="T20" s="375"/>
      <c r="U20" s="375"/>
      <c r="V20" s="375"/>
      <c r="W20" s="375"/>
      <c r="X20" s="375"/>
      <c r="Y20" s="376"/>
      <c r="Z20" s="375"/>
      <c r="AA20" s="375"/>
      <c r="AB20" s="375"/>
      <c r="AC20" s="375"/>
      <c r="AD20" s="375"/>
      <c r="AE20" s="375"/>
      <c r="AF20" s="375"/>
      <c r="AG20" s="376"/>
      <c r="AH20" s="375"/>
      <c r="AI20" s="375"/>
      <c r="AJ20" s="375"/>
      <c r="AK20" s="375"/>
      <c r="AL20" s="375"/>
      <c r="AM20" s="375"/>
      <c r="AN20" s="376"/>
      <c r="AO20" s="375"/>
      <c r="AP20" s="375"/>
      <c r="AQ20" s="375"/>
      <c r="AR20" s="375"/>
      <c r="AS20" s="375"/>
      <c r="AT20" s="375"/>
      <c r="AU20" s="375"/>
      <c r="AV20" s="376"/>
      <c r="AW20" s="375"/>
      <c r="AX20" s="375"/>
      <c r="AY20" s="375"/>
      <c r="AZ20" s="375"/>
      <c r="BA20" s="375"/>
      <c r="BB20" s="376"/>
      <c r="BC20" s="375"/>
      <c r="BD20" s="375"/>
      <c r="BE20" s="375"/>
      <c r="BF20" s="375"/>
      <c r="BG20" s="375"/>
      <c r="BH20" s="375"/>
      <c r="BI20" s="376"/>
      <c r="BJ20" s="375"/>
      <c r="BK20" s="375"/>
      <c r="BL20" s="375"/>
      <c r="BM20" s="375"/>
      <c r="BN20" s="375"/>
      <c r="BO20" s="375"/>
      <c r="BP20" s="376"/>
      <c r="BQ20" s="375"/>
      <c r="BR20" s="375"/>
      <c r="BS20" s="375"/>
      <c r="BT20" s="375"/>
      <c r="BU20" s="375"/>
      <c r="BV20" s="375"/>
      <c r="BW20" s="377"/>
      <c r="BX20" s="375"/>
      <c r="BY20" s="375"/>
      <c r="BZ20" s="375"/>
      <c r="CA20" s="375"/>
      <c r="CB20" s="375"/>
      <c r="CC20" s="375"/>
      <c r="CD20" s="377"/>
      <c r="CE20" s="375"/>
      <c r="CF20" s="375"/>
      <c r="CG20" s="375"/>
      <c r="CH20" s="375"/>
      <c r="CI20" s="375"/>
      <c r="CJ20" s="375"/>
      <c r="CK20" s="377"/>
      <c r="CL20" s="373"/>
      <c r="CM20" s="378"/>
      <c r="CN20" s="373"/>
      <c r="CO20" s="373"/>
      <c r="CP20" s="374"/>
      <c r="CQ20" s="309"/>
    </row>
    <row r="21" spans="1:95" ht="15.75">
      <c r="A21" s="374"/>
      <c r="B21" s="375"/>
      <c r="C21" s="375"/>
      <c r="D21" s="375"/>
      <c r="E21" s="375"/>
      <c r="F21" s="375"/>
      <c r="G21" s="375"/>
      <c r="H21" s="376"/>
      <c r="I21" s="375"/>
      <c r="J21" s="375"/>
      <c r="K21" s="375"/>
      <c r="L21" s="375"/>
      <c r="M21" s="375"/>
      <c r="N21" s="375"/>
      <c r="O21" s="375"/>
      <c r="P21" s="375"/>
      <c r="Q21" s="376"/>
      <c r="R21" s="375"/>
      <c r="S21" s="375"/>
      <c r="T21" s="375"/>
      <c r="U21" s="375"/>
      <c r="V21" s="375"/>
      <c r="W21" s="375"/>
      <c r="X21" s="375"/>
      <c r="Y21" s="376"/>
      <c r="Z21" s="375"/>
      <c r="AA21" s="375"/>
      <c r="AB21" s="375"/>
      <c r="AC21" s="375"/>
      <c r="AD21" s="375"/>
      <c r="AE21" s="375"/>
      <c r="AF21" s="375"/>
      <c r="AG21" s="376"/>
      <c r="AH21" s="375"/>
      <c r="AI21" s="375"/>
      <c r="AJ21" s="375"/>
      <c r="AK21" s="375"/>
      <c r="AL21" s="375"/>
      <c r="AM21" s="375"/>
      <c r="AN21" s="376"/>
      <c r="AO21" s="375"/>
      <c r="AP21" s="375"/>
      <c r="AQ21" s="375"/>
      <c r="AR21" s="375"/>
      <c r="AS21" s="375"/>
      <c r="AT21" s="375"/>
      <c r="AU21" s="375"/>
      <c r="AV21" s="376"/>
      <c r="AW21" s="375"/>
      <c r="AX21" s="375"/>
      <c r="AY21" s="375"/>
      <c r="AZ21" s="375"/>
      <c r="BA21" s="375"/>
      <c r="BB21" s="376"/>
      <c r="BC21" s="375"/>
      <c r="BD21" s="375"/>
      <c r="BE21" s="375"/>
      <c r="BF21" s="375"/>
      <c r="BG21" s="375"/>
      <c r="BH21" s="375"/>
      <c r="BI21" s="376"/>
      <c r="BJ21" s="375"/>
      <c r="BK21" s="375"/>
      <c r="BL21" s="375"/>
      <c r="BM21" s="375"/>
      <c r="BN21" s="375"/>
      <c r="BO21" s="375"/>
      <c r="BP21" s="376"/>
      <c r="BQ21" s="375"/>
      <c r="BR21" s="375"/>
      <c r="BS21" s="375"/>
      <c r="BT21" s="375"/>
      <c r="BU21" s="375"/>
      <c r="BV21" s="375"/>
      <c r="BW21" s="377"/>
      <c r="BX21" s="375"/>
      <c r="BY21" s="375"/>
      <c r="BZ21" s="375"/>
      <c r="CA21" s="375"/>
      <c r="CB21" s="375"/>
      <c r="CC21" s="375"/>
      <c r="CD21" s="377"/>
      <c r="CE21" s="375"/>
      <c r="CF21" s="375"/>
      <c r="CG21" s="375"/>
      <c r="CH21" s="375"/>
      <c r="CI21" s="375"/>
      <c r="CJ21" s="375"/>
      <c r="CK21" s="377"/>
      <c r="CL21" s="373"/>
      <c r="CM21" s="378"/>
      <c r="CN21" s="373"/>
      <c r="CO21" s="373"/>
      <c r="CP21" s="374"/>
      <c r="CQ21" s="309"/>
    </row>
    <row r="22" spans="1:95" ht="15.75">
      <c r="A22" s="374"/>
      <c r="B22" s="375"/>
      <c r="C22" s="375"/>
      <c r="D22" s="375"/>
      <c r="E22" s="375"/>
      <c r="F22" s="375"/>
      <c r="G22" s="375"/>
      <c r="H22" s="376"/>
      <c r="I22" s="375"/>
      <c r="J22" s="375"/>
      <c r="K22" s="375"/>
      <c r="L22" s="375"/>
      <c r="M22" s="375"/>
      <c r="N22" s="375"/>
      <c r="O22" s="375"/>
      <c r="P22" s="375"/>
      <c r="Q22" s="376"/>
      <c r="R22" s="375"/>
      <c r="S22" s="375"/>
      <c r="T22" s="375"/>
      <c r="U22" s="375"/>
      <c r="V22" s="375"/>
      <c r="W22" s="375"/>
      <c r="X22" s="375"/>
      <c r="Y22" s="376"/>
      <c r="Z22" s="375"/>
      <c r="AA22" s="375"/>
      <c r="AB22" s="375"/>
      <c r="AC22" s="375"/>
      <c r="AD22" s="375"/>
      <c r="AE22" s="375"/>
      <c r="AF22" s="375"/>
      <c r="AG22" s="376"/>
      <c r="AH22" s="375"/>
      <c r="AI22" s="375"/>
      <c r="AJ22" s="375"/>
      <c r="AK22" s="375"/>
      <c r="AL22" s="375"/>
      <c r="AM22" s="375"/>
      <c r="AN22" s="376"/>
      <c r="AO22" s="375"/>
      <c r="AP22" s="375"/>
      <c r="AQ22" s="375"/>
      <c r="AR22" s="375"/>
      <c r="AS22" s="375"/>
      <c r="AT22" s="375"/>
      <c r="AU22" s="375"/>
      <c r="AV22" s="376"/>
      <c r="AW22" s="375"/>
      <c r="AX22" s="375"/>
      <c r="AY22" s="375"/>
      <c r="AZ22" s="375"/>
      <c r="BA22" s="375"/>
      <c r="BB22" s="376"/>
      <c r="BC22" s="375"/>
      <c r="BD22" s="375"/>
      <c r="BE22" s="375"/>
      <c r="BF22" s="375"/>
      <c r="BG22" s="375"/>
      <c r="BH22" s="375"/>
      <c r="BI22" s="376"/>
      <c r="BJ22" s="375"/>
      <c r="BK22" s="375"/>
      <c r="BL22" s="375"/>
      <c r="BM22" s="375"/>
      <c r="BN22" s="375"/>
      <c r="BO22" s="375"/>
      <c r="BP22" s="376"/>
      <c r="BQ22" s="375"/>
      <c r="BR22" s="375"/>
      <c r="BS22" s="375"/>
      <c r="BT22" s="375"/>
      <c r="BU22" s="375"/>
      <c r="BV22" s="375"/>
      <c r="BW22" s="377"/>
      <c r="BX22" s="375"/>
      <c r="BY22" s="375"/>
      <c r="BZ22" s="375"/>
      <c r="CA22" s="375"/>
      <c r="CB22" s="375"/>
      <c r="CC22" s="375"/>
      <c r="CD22" s="377"/>
      <c r="CE22" s="375"/>
      <c r="CF22" s="375"/>
      <c r="CG22" s="375"/>
      <c r="CH22" s="375"/>
      <c r="CI22" s="375"/>
      <c r="CJ22" s="375"/>
      <c r="CK22" s="377"/>
      <c r="CL22" s="373"/>
      <c r="CM22" s="378"/>
      <c r="CN22" s="373"/>
      <c r="CO22" s="373"/>
      <c r="CP22" s="374"/>
      <c r="CQ22" s="309"/>
    </row>
    <row r="23" spans="1:95" ht="15.75">
      <c r="A23" s="374"/>
      <c r="B23" s="375"/>
      <c r="C23" s="375"/>
      <c r="D23" s="375"/>
      <c r="E23" s="375"/>
      <c r="F23" s="375"/>
      <c r="G23" s="375"/>
      <c r="H23" s="376"/>
      <c r="I23" s="375"/>
      <c r="J23" s="375"/>
      <c r="K23" s="375"/>
      <c r="L23" s="375"/>
      <c r="M23" s="375"/>
      <c r="N23" s="375"/>
      <c r="O23" s="375"/>
      <c r="P23" s="375"/>
      <c r="Q23" s="376"/>
      <c r="R23" s="375"/>
      <c r="S23" s="375"/>
      <c r="T23" s="375"/>
      <c r="U23" s="375"/>
      <c r="V23" s="375"/>
      <c r="W23" s="375"/>
      <c r="X23" s="375"/>
      <c r="Y23" s="376"/>
      <c r="Z23" s="375"/>
      <c r="AA23" s="375"/>
      <c r="AB23" s="375"/>
      <c r="AC23" s="375"/>
      <c r="AD23" s="375"/>
      <c r="AE23" s="375"/>
      <c r="AF23" s="375"/>
      <c r="AG23" s="376"/>
      <c r="AH23" s="375"/>
      <c r="AI23" s="375"/>
      <c r="AJ23" s="375"/>
      <c r="AK23" s="375"/>
      <c r="AL23" s="375"/>
      <c r="AM23" s="375"/>
      <c r="AN23" s="376"/>
      <c r="AO23" s="375"/>
      <c r="AP23" s="375"/>
      <c r="AQ23" s="375"/>
      <c r="AR23" s="375"/>
      <c r="AS23" s="375"/>
      <c r="AT23" s="375"/>
      <c r="AU23" s="375"/>
      <c r="AV23" s="376"/>
      <c r="AW23" s="375"/>
      <c r="AX23" s="375"/>
      <c r="AY23" s="375"/>
      <c r="AZ23" s="375"/>
      <c r="BA23" s="375"/>
      <c r="BB23" s="376"/>
      <c r="BC23" s="375"/>
      <c r="BD23" s="375"/>
      <c r="BE23" s="375"/>
      <c r="BF23" s="375"/>
      <c r="BG23" s="375"/>
      <c r="BH23" s="375"/>
      <c r="BI23" s="376"/>
      <c r="BJ23" s="375"/>
      <c r="BK23" s="375"/>
      <c r="BL23" s="375"/>
      <c r="BM23" s="375"/>
      <c r="BN23" s="375"/>
      <c r="BO23" s="375"/>
      <c r="BP23" s="376"/>
      <c r="BQ23" s="375"/>
      <c r="BR23" s="375"/>
      <c r="BS23" s="375"/>
      <c r="BT23" s="375"/>
      <c r="BU23" s="375"/>
      <c r="BV23" s="375"/>
      <c r="BW23" s="377"/>
      <c r="BX23" s="375"/>
      <c r="BY23" s="375"/>
      <c r="BZ23" s="375"/>
      <c r="CA23" s="375"/>
      <c r="CB23" s="375"/>
      <c r="CC23" s="375"/>
      <c r="CD23" s="377"/>
      <c r="CE23" s="375"/>
      <c r="CF23" s="375"/>
      <c r="CG23" s="375"/>
      <c r="CH23" s="375"/>
      <c r="CI23" s="375"/>
      <c r="CJ23" s="375"/>
      <c r="CK23" s="377"/>
      <c r="CL23" s="373"/>
      <c r="CM23" s="378"/>
      <c r="CN23" s="373"/>
      <c r="CO23" s="373"/>
      <c r="CP23" s="374"/>
      <c r="CQ23" s="309"/>
    </row>
    <row r="24" spans="1:95" ht="15.75">
      <c r="A24" s="374"/>
      <c r="B24" s="375"/>
      <c r="C24" s="375"/>
      <c r="D24" s="375"/>
      <c r="E24" s="375"/>
      <c r="F24" s="375"/>
      <c r="G24" s="375"/>
      <c r="H24" s="376"/>
      <c r="I24" s="375"/>
      <c r="J24" s="375"/>
      <c r="K24" s="375"/>
      <c r="L24" s="375"/>
      <c r="M24" s="375"/>
      <c r="N24" s="375"/>
      <c r="O24" s="375"/>
      <c r="P24" s="375"/>
      <c r="Q24" s="376"/>
      <c r="R24" s="375"/>
      <c r="S24" s="375"/>
      <c r="T24" s="375"/>
      <c r="U24" s="375"/>
      <c r="V24" s="375"/>
      <c r="W24" s="375"/>
      <c r="X24" s="375"/>
      <c r="Y24" s="376"/>
      <c r="Z24" s="375"/>
      <c r="AA24" s="375"/>
      <c r="AB24" s="375"/>
      <c r="AC24" s="375"/>
      <c r="AD24" s="375"/>
      <c r="AE24" s="375"/>
      <c r="AF24" s="375"/>
      <c r="AG24" s="376"/>
      <c r="AH24" s="375"/>
      <c r="AI24" s="375"/>
      <c r="AJ24" s="375"/>
      <c r="AK24" s="375"/>
      <c r="AL24" s="375"/>
      <c r="AM24" s="375"/>
      <c r="AN24" s="376"/>
      <c r="AO24" s="375"/>
      <c r="AP24" s="375"/>
      <c r="AQ24" s="375"/>
      <c r="AR24" s="375"/>
      <c r="AS24" s="375"/>
      <c r="AT24" s="375"/>
      <c r="AU24" s="375"/>
      <c r="AV24" s="376"/>
      <c r="AW24" s="375"/>
      <c r="AX24" s="375"/>
      <c r="AY24" s="375"/>
      <c r="AZ24" s="375"/>
      <c r="BA24" s="375"/>
      <c r="BB24" s="376"/>
      <c r="BC24" s="375"/>
      <c r="BD24" s="375"/>
      <c r="BE24" s="375"/>
      <c r="BF24" s="375"/>
      <c r="BG24" s="375"/>
      <c r="BH24" s="375"/>
      <c r="BI24" s="376"/>
      <c r="BJ24" s="375"/>
      <c r="BK24" s="375"/>
      <c r="BL24" s="375"/>
      <c r="BM24" s="375"/>
      <c r="BN24" s="375"/>
      <c r="BO24" s="375"/>
      <c r="BP24" s="376"/>
      <c r="BQ24" s="375"/>
      <c r="BR24" s="375"/>
      <c r="BS24" s="375"/>
      <c r="BT24" s="375"/>
      <c r="BU24" s="375"/>
      <c r="BV24" s="375"/>
      <c r="BW24" s="377"/>
      <c r="BX24" s="375"/>
      <c r="BY24" s="375"/>
      <c r="BZ24" s="375"/>
      <c r="CA24" s="375"/>
      <c r="CB24" s="375"/>
      <c r="CC24" s="375"/>
      <c r="CD24" s="377"/>
      <c r="CE24" s="375"/>
      <c r="CF24" s="375"/>
      <c r="CG24" s="375"/>
      <c r="CH24" s="375"/>
      <c r="CI24" s="375"/>
      <c r="CJ24" s="375"/>
      <c r="CK24" s="377"/>
      <c r="CL24" s="373"/>
      <c r="CM24" s="378"/>
      <c r="CN24" s="373"/>
      <c r="CO24" s="373"/>
      <c r="CP24" s="374"/>
      <c r="CQ24" s="309"/>
    </row>
    <row r="25" spans="1:95" ht="15.75">
      <c r="A25" s="374"/>
      <c r="B25" s="375"/>
      <c r="C25" s="375"/>
      <c r="D25" s="375"/>
      <c r="E25" s="375"/>
      <c r="F25" s="375"/>
      <c r="G25" s="375"/>
      <c r="H25" s="376"/>
      <c r="I25" s="375"/>
      <c r="J25" s="375"/>
      <c r="K25" s="375"/>
      <c r="L25" s="375"/>
      <c r="M25" s="375"/>
      <c r="N25" s="375"/>
      <c r="O25" s="375"/>
      <c r="P25" s="375"/>
      <c r="Q25" s="376"/>
      <c r="R25" s="375"/>
      <c r="S25" s="375"/>
      <c r="T25" s="375"/>
      <c r="U25" s="375"/>
      <c r="V25" s="375"/>
      <c r="W25" s="375"/>
      <c r="X25" s="375"/>
      <c r="Y25" s="376"/>
      <c r="Z25" s="375"/>
      <c r="AA25" s="375"/>
      <c r="AB25" s="375"/>
      <c r="AC25" s="375"/>
      <c r="AD25" s="375"/>
      <c r="AE25" s="375"/>
      <c r="AF25" s="375"/>
      <c r="AG25" s="376"/>
      <c r="AH25" s="375"/>
      <c r="AI25" s="375"/>
      <c r="AJ25" s="375"/>
      <c r="AK25" s="375"/>
      <c r="AL25" s="375"/>
      <c r="AM25" s="375"/>
      <c r="AN25" s="376"/>
      <c r="AO25" s="375"/>
      <c r="AP25" s="375"/>
      <c r="AQ25" s="375"/>
      <c r="AR25" s="375"/>
      <c r="AS25" s="375"/>
      <c r="AT25" s="375"/>
      <c r="AU25" s="375"/>
      <c r="AV25" s="376"/>
      <c r="AW25" s="375"/>
      <c r="AX25" s="375"/>
      <c r="AY25" s="375"/>
      <c r="AZ25" s="375"/>
      <c r="BA25" s="375"/>
      <c r="BB25" s="376"/>
      <c r="BC25" s="375"/>
      <c r="BD25" s="375"/>
      <c r="BE25" s="375"/>
      <c r="BF25" s="375"/>
      <c r="BG25" s="375"/>
      <c r="BH25" s="375"/>
      <c r="BI25" s="376"/>
      <c r="BJ25" s="375"/>
      <c r="BK25" s="375"/>
      <c r="BL25" s="375"/>
      <c r="BM25" s="375"/>
      <c r="BN25" s="375"/>
      <c r="BO25" s="375"/>
      <c r="BP25" s="376"/>
      <c r="BQ25" s="375"/>
      <c r="BR25" s="375"/>
      <c r="BS25" s="375"/>
      <c r="BT25" s="375"/>
      <c r="BU25" s="375"/>
      <c r="BV25" s="375"/>
      <c r="BW25" s="377"/>
      <c r="BX25" s="375"/>
      <c r="BY25" s="375"/>
      <c r="BZ25" s="375"/>
      <c r="CA25" s="375"/>
      <c r="CB25" s="375"/>
      <c r="CC25" s="375"/>
      <c r="CD25" s="377"/>
      <c r="CE25" s="375"/>
      <c r="CF25" s="375"/>
      <c r="CG25" s="375"/>
      <c r="CH25" s="375"/>
      <c r="CI25" s="375"/>
      <c r="CJ25" s="375"/>
      <c r="CK25" s="377"/>
      <c r="CL25" s="373"/>
      <c r="CM25" s="378"/>
      <c r="CN25" s="373"/>
      <c r="CO25" s="373"/>
      <c r="CP25" s="374"/>
      <c r="CQ25" s="309"/>
    </row>
    <row r="26" spans="1:95" ht="15.75">
      <c r="A26" s="374"/>
      <c r="B26" s="375"/>
      <c r="C26" s="375"/>
      <c r="D26" s="375"/>
      <c r="E26" s="375"/>
      <c r="F26" s="375"/>
      <c r="G26" s="375"/>
      <c r="H26" s="376"/>
      <c r="I26" s="375"/>
      <c r="J26" s="375"/>
      <c r="K26" s="375"/>
      <c r="L26" s="375"/>
      <c r="M26" s="375"/>
      <c r="N26" s="375"/>
      <c r="O26" s="375"/>
      <c r="P26" s="375"/>
      <c r="Q26" s="376"/>
      <c r="R26" s="375"/>
      <c r="S26" s="375"/>
      <c r="T26" s="375"/>
      <c r="U26" s="375"/>
      <c r="V26" s="375"/>
      <c r="W26" s="375"/>
      <c r="X26" s="375"/>
      <c r="Y26" s="376"/>
      <c r="Z26" s="375"/>
      <c r="AA26" s="375"/>
      <c r="AB26" s="375"/>
      <c r="AC26" s="375"/>
      <c r="AD26" s="375"/>
      <c r="AE26" s="375"/>
      <c r="AF26" s="375"/>
      <c r="AG26" s="376"/>
      <c r="AH26" s="375"/>
      <c r="AI26" s="375"/>
      <c r="AJ26" s="375"/>
      <c r="AK26" s="375"/>
      <c r="AL26" s="375"/>
      <c r="AM26" s="375"/>
      <c r="AN26" s="376"/>
      <c r="AO26" s="375"/>
      <c r="AP26" s="375"/>
      <c r="AQ26" s="375"/>
      <c r="AR26" s="375"/>
      <c r="AS26" s="375"/>
      <c r="AT26" s="375"/>
      <c r="AU26" s="375"/>
      <c r="AV26" s="376"/>
      <c r="AW26" s="375"/>
      <c r="AX26" s="375"/>
      <c r="AY26" s="375"/>
      <c r="AZ26" s="375"/>
      <c r="BA26" s="375"/>
      <c r="BB26" s="376"/>
      <c r="BC26" s="375"/>
      <c r="BD26" s="375"/>
      <c r="BE26" s="375"/>
      <c r="BF26" s="375"/>
      <c r="BG26" s="375"/>
      <c r="BH26" s="375"/>
      <c r="BI26" s="376"/>
      <c r="BJ26" s="375"/>
      <c r="BK26" s="375"/>
      <c r="BL26" s="375"/>
      <c r="BM26" s="375"/>
      <c r="BN26" s="375"/>
      <c r="BO26" s="375"/>
      <c r="BP26" s="376"/>
      <c r="BQ26" s="375"/>
      <c r="BR26" s="375"/>
      <c r="BS26" s="375"/>
      <c r="BT26" s="375"/>
      <c r="BU26" s="375"/>
      <c r="BV26" s="375"/>
      <c r="BW26" s="377"/>
      <c r="BX26" s="375"/>
      <c r="BY26" s="375"/>
      <c r="BZ26" s="375"/>
      <c r="CA26" s="375"/>
      <c r="CB26" s="375"/>
      <c r="CC26" s="375"/>
      <c r="CD26" s="377"/>
      <c r="CE26" s="375"/>
      <c r="CF26" s="375"/>
      <c r="CG26" s="375"/>
      <c r="CH26" s="375"/>
      <c r="CI26" s="375"/>
      <c r="CJ26" s="375"/>
      <c r="CK26" s="377"/>
      <c r="CL26" s="373"/>
      <c r="CM26" s="378"/>
      <c r="CN26" s="373"/>
      <c r="CO26" s="373"/>
      <c r="CP26" s="374"/>
      <c r="CQ26" s="309"/>
    </row>
    <row r="27" spans="1:95" ht="15.75">
      <c r="A27" s="374"/>
      <c r="B27" s="375"/>
      <c r="C27" s="375"/>
      <c r="D27" s="375"/>
      <c r="E27" s="375"/>
      <c r="F27" s="375"/>
      <c r="G27" s="375"/>
      <c r="H27" s="376"/>
      <c r="I27" s="375"/>
      <c r="J27" s="375"/>
      <c r="K27" s="375"/>
      <c r="L27" s="375"/>
      <c r="M27" s="375"/>
      <c r="N27" s="375"/>
      <c r="O27" s="375"/>
      <c r="P27" s="375"/>
      <c r="Q27" s="376"/>
      <c r="R27" s="375"/>
      <c r="S27" s="375"/>
      <c r="T27" s="375"/>
      <c r="U27" s="375"/>
      <c r="V27" s="375"/>
      <c r="W27" s="375"/>
      <c r="X27" s="375"/>
      <c r="Y27" s="376"/>
      <c r="Z27" s="375"/>
      <c r="AA27" s="375"/>
      <c r="AB27" s="375"/>
      <c r="AC27" s="375"/>
      <c r="AD27" s="375"/>
      <c r="AE27" s="375"/>
      <c r="AF27" s="375"/>
      <c r="AG27" s="376"/>
      <c r="AH27" s="375"/>
      <c r="AI27" s="375"/>
      <c r="AJ27" s="375"/>
      <c r="AK27" s="375"/>
      <c r="AL27" s="375"/>
      <c r="AM27" s="375"/>
      <c r="AN27" s="376"/>
      <c r="AO27" s="375"/>
      <c r="AP27" s="375"/>
      <c r="AQ27" s="375"/>
      <c r="AR27" s="375"/>
      <c r="AS27" s="375"/>
      <c r="AT27" s="375"/>
      <c r="AU27" s="375"/>
      <c r="AV27" s="376"/>
      <c r="AW27" s="375"/>
      <c r="AX27" s="375"/>
      <c r="AY27" s="375"/>
      <c r="AZ27" s="375"/>
      <c r="BA27" s="375"/>
      <c r="BB27" s="376"/>
      <c r="BC27" s="375"/>
      <c r="BD27" s="375"/>
      <c r="BE27" s="375"/>
      <c r="BF27" s="375"/>
      <c r="BG27" s="375"/>
      <c r="BH27" s="375"/>
      <c r="BI27" s="376"/>
      <c r="BJ27" s="375"/>
      <c r="BK27" s="375"/>
      <c r="BL27" s="375"/>
      <c r="BM27" s="375"/>
      <c r="BN27" s="375"/>
      <c r="BO27" s="375"/>
      <c r="BP27" s="376"/>
      <c r="BQ27" s="375"/>
      <c r="BR27" s="375"/>
      <c r="BS27" s="375"/>
      <c r="BT27" s="375"/>
      <c r="BU27" s="375"/>
      <c r="BV27" s="375"/>
      <c r="BW27" s="377"/>
      <c r="BX27" s="375"/>
      <c r="BY27" s="375"/>
      <c r="BZ27" s="375"/>
      <c r="CA27" s="375"/>
      <c r="CB27" s="375"/>
      <c r="CC27" s="375"/>
      <c r="CD27" s="377"/>
      <c r="CE27" s="375"/>
      <c r="CF27" s="375"/>
      <c r="CG27" s="375"/>
      <c r="CH27" s="375"/>
      <c r="CI27" s="375"/>
      <c r="CJ27" s="375"/>
      <c r="CK27" s="377"/>
      <c r="CL27" s="373"/>
      <c r="CM27" s="378"/>
      <c r="CN27" s="373"/>
      <c r="CO27" s="373"/>
      <c r="CP27" s="374"/>
      <c r="CQ27" s="309"/>
    </row>
    <row r="28" spans="1:95" ht="15.75">
      <c r="A28" s="374"/>
      <c r="B28" s="375"/>
      <c r="C28" s="375"/>
      <c r="D28" s="375"/>
      <c r="E28" s="375"/>
      <c r="F28" s="375"/>
      <c r="G28" s="375"/>
      <c r="H28" s="376"/>
      <c r="I28" s="375"/>
      <c r="J28" s="375"/>
      <c r="K28" s="375"/>
      <c r="L28" s="375"/>
      <c r="M28" s="375"/>
      <c r="N28" s="375"/>
      <c r="O28" s="375"/>
      <c r="P28" s="375"/>
      <c r="Q28" s="376"/>
      <c r="R28" s="375"/>
      <c r="S28" s="375"/>
      <c r="T28" s="375"/>
      <c r="U28" s="375"/>
      <c r="V28" s="375"/>
      <c r="W28" s="375"/>
      <c r="X28" s="375"/>
      <c r="Y28" s="376"/>
      <c r="Z28" s="375"/>
      <c r="AA28" s="375"/>
      <c r="AB28" s="375"/>
      <c r="AC28" s="375"/>
      <c r="AD28" s="375"/>
      <c r="AE28" s="375"/>
      <c r="AF28" s="375"/>
      <c r="AG28" s="376"/>
      <c r="AH28" s="375"/>
      <c r="AI28" s="375"/>
      <c r="AJ28" s="375"/>
      <c r="AK28" s="375"/>
      <c r="AL28" s="375"/>
      <c r="AM28" s="375"/>
      <c r="AN28" s="376"/>
      <c r="AO28" s="375"/>
      <c r="AP28" s="375"/>
      <c r="AQ28" s="375"/>
      <c r="AR28" s="375"/>
      <c r="AS28" s="375"/>
      <c r="AT28" s="375"/>
      <c r="AU28" s="375"/>
      <c r="AV28" s="376"/>
      <c r="AW28" s="375"/>
      <c r="AX28" s="375"/>
      <c r="AY28" s="375"/>
      <c r="AZ28" s="375"/>
      <c r="BA28" s="375"/>
      <c r="BB28" s="376"/>
      <c r="BC28" s="375"/>
      <c r="BD28" s="375"/>
      <c r="BE28" s="375"/>
      <c r="BF28" s="375"/>
      <c r="BG28" s="375"/>
      <c r="BH28" s="375"/>
      <c r="BI28" s="376"/>
      <c r="BJ28" s="375"/>
      <c r="BK28" s="375"/>
      <c r="BL28" s="375"/>
      <c r="BM28" s="375"/>
      <c r="BN28" s="375"/>
      <c r="BO28" s="375"/>
      <c r="BP28" s="376"/>
      <c r="BQ28" s="375"/>
      <c r="BR28" s="375"/>
      <c r="BS28" s="375"/>
      <c r="BT28" s="375"/>
      <c r="BU28" s="375"/>
      <c r="BV28" s="375"/>
      <c r="BW28" s="377"/>
      <c r="BX28" s="375"/>
      <c r="BY28" s="375"/>
      <c r="BZ28" s="375"/>
      <c r="CA28" s="375"/>
      <c r="CB28" s="375"/>
      <c r="CC28" s="375"/>
      <c r="CD28" s="377"/>
      <c r="CE28" s="375"/>
      <c r="CF28" s="375"/>
      <c r="CG28" s="375"/>
      <c r="CH28" s="375"/>
      <c r="CI28" s="375"/>
      <c r="CJ28" s="375"/>
      <c r="CK28" s="377"/>
      <c r="CL28" s="373"/>
      <c r="CM28" s="378"/>
      <c r="CN28" s="373"/>
      <c r="CO28" s="373"/>
      <c r="CP28" s="374"/>
      <c r="CQ28" s="309"/>
    </row>
    <row r="29" spans="1:95" ht="15.75">
      <c r="A29" s="374"/>
      <c r="B29" s="375"/>
      <c r="C29" s="375"/>
      <c r="D29" s="375"/>
      <c r="E29" s="375"/>
      <c r="F29" s="375"/>
      <c r="G29" s="375"/>
      <c r="H29" s="376"/>
      <c r="I29" s="375"/>
      <c r="J29" s="375"/>
      <c r="K29" s="375"/>
      <c r="L29" s="375"/>
      <c r="M29" s="375"/>
      <c r="N29" s="375"/>
      <c r="O29" s="375"/>
      <c r="P29" s="375"/>
      <c r="Q29" s="376"/>
      <c r="R29" s="375"/>
      <c r="S29" s="375"/>
      <c r="T29" s="375"/>
      <c r="U29" s="375"/>
      <c r="V29" s="375"/>
      <c r="W29" s="375"/>
      <c r="X29" s="375"/>
      <c r="Y29" s="376"/>
      <c r="Z29" s="375"/>
      <c r="AA29" s="375"/>
      <c r="AB29" s="375"/>
      <c r="AC29" s="375"/>
      <c r="AD29" s="375"/>
      <c r="AE29" s="375"/>
      <c r="AF29" s="375"/>
      <c r="AG29" s="376"/>
      <c r="AH29" s="375"/>
      <c r="AI29" s="375"/>
      <c r="AJ29" s="375"/>
      <c r="AK29" s="375"/>
      <c r="AL29" s="375"/>
      <c r="AM29" s="375"/>
      <c r="AN29" s="376"/>
      <c r="AO29" s="375"/>
      <c r="AP29" s="375"/>
      <c r="AQ29" s="375"/>
      <c r="AR29" s="375"/>
      <c r="AS29" s="375"/>
      <c r="AT29" s="375"/>
      <c r="AU29" s="375"/>
      <c r="AV29" s="376"/>
      <c r="AW29" s="375"/>
      <c r="AX29" s="375"/>
      <c r="AY29" s="375"/>
      <c r="AZ29" s="375"/>
      <c r="BA29" s="375"/>
      <c r="BB29" s="376"/>
      <c r="BC29" s="375"/>
      <c r="BD29" s="375"/>
      <c r="BE29" s="375"/>
      <c r="BF29" s="375"/>
      <c r="BG29" s="375"/>
      <c r="BH29" s="375"/>
      <c r="BI29" s="376"/>
      <c r="BJ29" s="375"/>
      <c r="BK29" s="375"/>
      <c r="BL29" s="375"/>
      <c r="BM29" s="375"/>
      <c r="BN29" s="375"/>
      <c r="BO29" s="375"/>
      <c r="BP29" s="376"/>
      <c r="BQ29" s="375"/>
      <c r="BR29" s="375"/>
      <c r="BS29" s="375"/>
      <c r="BT29" s="375"/>
      <c r="BU29" s="375"/>
      <c r="BV29" s="375"/>
      <c r="BW29" s="377"/>
      <c r="BX29" s="375"/>
      <c r="BY29" s="375"/>
      <c r="BZ29" s="375"/>
      <c r="CA29" s="375"/>
      <c r="CB29" s="375"/>
      <c r="CC29" s="375"/>
      <c r="CD29" s="377"/>
      <c r="CE29" s="375"/>
      <c r="CF29" s="375"/>
      <c r="CG29" s="375"/>
      <c r="CH29" s="375"/>
      <c r="CI29" s="375"/>
      <c r="CJ29" s="375"/>
      <c r="CK29" s="377"/>
      <c r="CL29" s="373"/>
      <c r="CM29" s="378"/>
      <c r="CN29" s="373"/>
      <c r="CO29" s="373"/>
      <c r="CP29" s="374"/>
      <c r="CQ29" s="309"/>
    </row>
    <row r="30" spans="1:95" ht="15.75">
      <c r="A30" s="374"/>
      <c r="B30" s="375"/>
      <c r="C30" s="375"/>
      <c r="D30" s="375"/>
      <c r="E30" s="375"/>
      <c r="F30" s="375"/>
      <c r="G30" s="375"/>
      <c r="H30" s="376"/>
      <c r="I30" s="375"/>
      <c r="J30" s="375"/>
      <c r="K30" s="375"/>
      <c r="L30" s="375"/>
      <c r="M30" s="375"/>
      <c r="N30" s="375"/>
      <c r="O30" s="375"/>
      <c r="P30" s="375"/>
      <c r="Q30" s="376"/>
      <c r="R30" s="375"/>
      <c r="S30" s="375"/>
      <c r="T30" s="375"/>
      <c r="U30" s="375"/>
      <c r="V30" s="375"/>
      <c r="W30" s="375"/>
      <c r="X30" s="375"/>
      <c r="Y30" s="376"/>
      <c r="Z30" s="375"/>
      <c r="AA30" s="375"/>
      <c r="AB30" s="375"/>
      <c r="AC30" s="375"/>
      <c r="AD30" s="375"/>
      <c r="AE30" s="375"/>
      <c r="AF30" s="375"/>
      <c r="AG30" s="376"/>
      <c r="AH30" s="375"/>
      <c r="AI30" s="375"/>
      <c r="AJ30" s="375"/>
      <c r="AK30" s="375"/>
      <c r="AL30" s="375"/>
      <c r="AM30" s="375"/>
      <c r="AN30" s="376"/>
      <c r="AO30" s="375"/>
      <c r="AP30" s="375"/>
      <c r="AQ30" s="375"/>
      <c r="AR30" s="375"/>
      <c r="AS30" s="375"/>
      <c r="AT30" s="375"/>
      <c r="AU30" s="375"/>
      <c r="AV30" s="376"/>
      <c r="AW30" s="375"/>
      <c r="AX30" s="375"/>
      <c r="AY30" s="375"/>
      <c r="AZ30" s="375"/>
      <c r="BA30" s="375"/>
      <c r="BB30" s="376"/>
      <c r="BC30" s="375"/>
      <c r="BD30" s="375"/>
      <c r="BE30" s="375"/>
      <c r="BF30" s="375"/>
      <c r="BG30" s="375"/>
      <c r="BH30" s="375"/>
      <c r="BI30" s="376"/>
      <c r="BJ30" s="375"/>
      <c r="BK30" s="375"/>
      <c r="BL30" s="375"/>
      <c r="BM30" s="375"/>
      <c r="BN30" s="375"/>
      <c r="BO30" s="375"/>
      <c r="BP30" s="376"/>
      <c r="BQ30" s="375"/>
      <c r="BR30" s="375"/>
      <c r="BS30" s="375"/>
      <c r="BT30" s="375"/>
      <c r="BU30" s="375"/>
      <c r="BV30" s="375"/>
      <c r="BW30" s="377"/>
      <c r="BX30" s="375"/>
      <c r="BY30" s="375"/>
      <c r="BZ30" s="375"/>
      <c r="CA30" s="375"/>
      <c r="CB30" s="375"/>
      <c r="CC30" s="375"/>
      <c r="CD30" s="377"/>
      <c r="CE30" s="375"/>
      <c r="CF30" s="375"/>
      <c r="CG30" s="375"/>
      <c r="CH30" s="375"/>
      <c r="CI30" s="375"/>
      <c r="CJ30" s="375"/>
      <c r="CK30" s="377"/>
      <c r="CL30" s="373"/>
      <c r="CM30" s="378"/>
      <c r="CN30" s="373"/>
      <c r="CO30" s="373"/>
      <c r="CP30" s="374"/>
      <c r="CQ30" s="309"/>
    </row>
    <row r="31" spans="1:95" ht="15.75">
      <c r="A31" s="374"/>
      <c r="B31" s="375"/>
      <c r="C31" s="375"/>
      <c r="D31" s="375"/>
      <c r="E31" s="375"/>
      <c r="F31" s="375"/>
      <c r="G31" s="375"/>
      <c r="H31" s="376"/>
      <c r="I31" s="375"/>
      <c r="J31" s="375"/>
      <c r="K31" s="375"/>
      <c r="L31" s="375"/>
      <c r="M31" s="375"/>
      <c r="N31" s="375"/>
      <c r="O31" s="375"/>
      <c r="P31" s="375"/>
      <c r="Q31" s="376"/>
      <c r="R31" s="375"/>
      <c r="S31" s="375"/>
      <c r="T31" s="375"/>
      <c r="U31" s="375"/>
      <c r="V31" s="375"/>
      <c r="W31" s="375"/>
      <c r="X31" s="375"/>
      <c r="Y31" s="376"/>
      <c r="Z31" s="375"/>
      <c r="AA31" s="375"/>
      <c r="AB31" s="375"/>
      <c r="AC31" s="375"/>
      <c r="AD31" s="375"/>
      <c r="AE31" s="375"/>
      <c r="AF31" s="375"/>
      <c r="AG31" s="376"/>
      <c r="AH31" s="375"/>
      <c r="AI31" s="375"/>
      <c r="AJ31" s="375"/>
      <c r="AK31" s="375"/>
      <c r="AL31" s="375"/>
      <c r="AM31" s="375"/>
      <c r="AN31" s="376"/>
      <c r="AO31" s="375"/>
      <c r="AP31" s="375"/>
      <c r="AQ31" s="375"/>
      <c r="AR31" s="375"/>
      <c r="AS31" s="375"/>
      <c r="AT31" s="375"/>
      <c r="AU31" s="375"/>
      <c r="AV31" s="376"/>
      <c r="AW31" s="375"/>
      <c r="AX31" s="375"/>
      <c r="AY31" s="375"/>
      <c r="AZ31" s="375"/>
      <c r="BA31" s="375"/>
      <c r="BB31" s="376"/>
      <c r="BC31" s="375"/>
      <c r="BD31" s="375"/>
      <c r="BE31" s="375"/>
      <c r="BF31" s="375"/>
      <c r="BG31" s="375"/>
      <c r="BH31" s="375"/>
      <c r="BI31" s="376"/>
      <c r="BJ31" s="375"/>
      <c r="BK31" s="375"/>
      <c r="BL31" s="375"/>
      <c r="BM31" s="375"/>
      <c r="BN31" s="375"/>
      <c r="BO31" s="375"/>
      <c r="BP31" s="376"/>
      <c r="BQ31" s="375"/>
      <c r="BR31" s="375"/>
      <c r="BS31" s="375"/>
      <c r="BT31" s="375"/>
      <c r="BU31" s="375"/>
      <c r="BV31" s="375"/>
      <c r="BW31" s="377"/>
      <c r="BX31" s="375"/>
      <c r="BY31" s="375"/>
      <c r="BZ31" s="375"/>
      <c r="CA31" s="375"/>
      <c r="CB31" s="375"/>
      <c r="CC31" s="375"/>
      <c r="CD31" s="377"/>
      <c r="CE31" s="375"/>
      <c r="CF31" s="375"/>
      <c r="CG31" s="375"/>
      <c r="CH31" s="375"/>
      <c r="CI31" s="375"/>
      <c r="CJ31" s="375"/>
      <c r="CK31" s="377"/>
      <c r="CL31" s="373"/>
      <c r="CM31" s="378"/>
      <c r="CN31" s="373"/>
      <c r="CO31" s="373"/>
      <c r="CP31" s="374"/>
      <c r="CQ31" s="309"/>
    </row>
    <row r="32" spans="1:95" ht="15.75">
      <c r="A32" s="374"/>
      <c r="B32" s="375"/>
      <c r="C32" s="375"/>
      <c r="D32" s="375"/>
      <c r="E32" s="375"/>
      <c r="F32" s="375"/>
      <c r="G32" s="375"/>
      <c r="H32" s="376"/>
      <c r="I32" s="375"/>
      <c r="J32" s="375"/>
      <c r="K32" s="375"/>
      <c r="L32" s="375"/>
      <c r="M32" s="375"/>
      <c r="N32" s="375"/>
      <c r="O32" s="375"/>
      <c r="P32" s="375"/>
      <c r="Q32" s="376"/>
      <c r="R32" s="375"/>
      <c r="S32" s="375"/>
      <c r="T32" s="375"/>
      <c r="U32" s="375"/>
      <c r="V32" s="375"/>
      <c r="W32" s="375"/>
      <c r="X32" s="375"/>
      <c r="Y32" s="376"/>
      <c r="Z32" s="375"/>
      <c r="AA32" s="375"/>
      <c r="AB32" s="375"/>
      <c r="AC32" s="375"/>
      <c r="AD32" s="375"/>
      <c r="AE32" s="375"/>
      <c r="AF32" s="375"/>
      <c r="AG32" s="376"/>
      <c r="AH32" s="375"/>
      <c r="AI32" s="375"/>
      <c r="AJ32" s="375"/>
      <c r="AK32" s="375"/>
      <c r="AL32" s="375"/>
      <c r="AM32" s="375"/>
      <c r="AN32" s="376"/>
      <c r="AO32" s="375"/>
      <c r="AP32" s="375"/>
      <c r="AQ32" s="375"/>
      <c r="AR32" s="375"/>
      <c r="AS32" s="375"/>
      <c r="AT32" s="375"/>
      <c r="AU32" s="375"/>
      <c r="AV32" s="376"/>
      <c r="AW32" s="375"/>
      <c r="AX32" s="375"/>
      <c r="AY32" s="375"/>
      <c r="AZ32" s="375"/>
      <c r="BA32" s="375"/>
      <c r="BB32" s="376"/>
      <c r="BC32" s="375"/>
      <c r="BD32" s="375"/>
      <c r="BE32" s="375"/>
      <c r="BF32" s="375"/>
      <c r="BG32" s="375"/>
      <c r="BH32" s="375"/>
      <c r="BI32" s="376"/>
      <c r="BJ32" s="375"/>
      <c r="BK32" s="375"/>
      <c r="BL32" s="375"/>
      <c r="BM32" s="375"/>
      <c r="BN32" s="375"/>
      <c r="BO32" s="375"/>
      <c r="BP32" s="376"/>
      <c r="BQ32" s="375"/>
      <c r="BR32" s="375"/>
      <c r="BS32" s="375"/>
      <c r="BT32" s="375"/>
      <c r="BU32" s="375"/>
      <c r="BV32" s="375"/>
      <c r="BW32" s="377"/>
      <c r="BX32" s="375"/>
      <c r="BY32" s="375"/>
      <c r="BZ32" s="375"/>
      <c r="CA32" s="375"/>
      <c r="CB32" s="375"/>
      <c r="CC32" s="375"/>
      <c r="CD32" s="377"/>
      <c r="CE32" s="375"/>
      <c r="CF32" s="375"/>
      <c r="CG32" s="375"/>
      <c r="CH32" s="375"/>
      <c r="CI32" s="375"/>
      <c r="CJ32" s="375"/>
      <c r="CK32" s="377"/>
      <c r="CL32" s="373"/>
      <c r="CM32" s="378"/>
      <c r="CN32" s="373"/>
      <c r="CO32" s="373"/>
      <c r="CP32" s="374"/>
      <c r="CQ32" s="309"/>
    </row>
    <row r="33" spans="1:95" ht="15.75">
      <c r="A33" s="374"/>
      <c r="B33" s="375"/>
      <c r="C33" s="375"/>
      <c r="D33" s="375"/>
      <c r="E33" s="375"/>
      <c r="F33" s="375"/>
      <c r="G33" s="375"/>
      <c r="H33" s="376"/>
      <c r="I33" s="375"/>
      <c r="J33" s="375"/>
      <c r="K33" s="375"/>
      <c r="L33" s="375"/>
      <c r="M33" s="375"/>
      <c r="N33" s="375"/>
      <c r="O33" s="375"/>
      <c r="P33" s="375"/>
      <c r="Q33" s="376"/>
      <c r="R33" s="375"/>
      <c r="S33" s="375"/>
      <c r="T33" s="375"/>
      <c r="U33" s="375"/>
      <c r="V33" s="375"/>
      <c r="W33" s="375"/>
      <c r="X33" s="375"/>
      <c r="Y33" s="376"/>
      <c r="Z33" s="375"/>
      <c r="AA33" s="375"/>
      <c r="AB33" s="375"/>
      <c r="AC33" s="375"/>
      <c r="AD33" s="375"/>
      <c r="AE33" s="375"/>
      <c r="AF33" s="375"/>
      <c r="AG33" s="376"/>
      <c r="AH33" s="375"/>
      <c r="AI33" s="375"/>
      <c r="AJ33" s="375"/>
      <c r="AK33" s="375"/>
      <c r="AL33" s="375"/>
      <c r="AM33" s="375"/>
      <c r="AN33" s="376"/>
      <c r="AO33" s="375"/>
      <c r="AP33" s="375"/>
      <c r="AQ33" s="375"/>
      <c r="AR33" s="375"/>
      <c r="AS33" s="375"/>
      <c r="AT33" s="375"/>
      <c r="AU33" s="375"/>
      <c r="AV33" s="376"/>
      <c r="AW33" s="375"/>
      <c r="AX33" s="375"/>
      <c r="AY33" s="375"/>
      <c r="AZ33" s="375"/>
      <c r="BA33" s="375"/>
      <c r="BB33" s="376"/>
      <c r="BC33" s="375"/>
      <c r="BD33" s="375"/>
      <c r="BE33" s="375"/>
      <c r="BF33" s="375"/>
      <c r="BG33" s="375"/>
      <c r="BH33" s="375"/>
      <c r="BI33" s="376"/>
      <c r="BJ33" s="375"/>
      <c r="BK33" s="375"/>
      <c r="BL33" s="375"/>
      <c r="BM33" s="375"/>
      <c r="BN33" s="375"/>
      <c r="BO33" s="375"/>
      <c r="BP33" s="376"/>
      <c r="BQ33" s="375"/>
      <c r="BR33" s="375"/>
      <c r="BS33" s="375"/>
      <c r="BT33" s="375"/>
      <c r="BU33" s="375"/>
      <c r="BV33" s="375"/>
      <c r="BW33" s="377"/>
      <c r="BX33" s="375"/>
      <c r="BY33" s="375"/>
      <c r="BZ33" s="375"/>
      <c r="CA33" s="375"/>
      <c r="CB33" s="375"/>
      <c r="CC33" s="375"/>
      <c r="CD33" s="377"/>
      <c r="CE33" s="375"/>
      <c r="CF33" s="375"/>
      <c r="CG33" s="375"/>
      <c r="CH33" s="375"/>
      <c r="CI33" s="375"/>
      <c r="CJ33" s="375"/>
      <c r="CK33" s="377"/>
      <c r="CL33" s="373"/>
      <c r="CM33" s="378"/>
      <c r="CN33" s="373"/>
      <c r="CO33" s="373"/>
      <c r="CP33" s="374"/>
      <c r="CQ33" s="309"/>
    </row>
    <row r="34" spans="1:95" ht="15.75">
      <c r="A34" s="374"/>
      <c r="B34" s="375"/>
      <c r="C34" s="375"/>
      <c r="D34" s="375"/>
      <c r="E34" s="375"/>
      <c r="F34" s="375"/>
      <c r="G34" s="375"/>
      <c r="H34" s="376"/>
      <c r="I34" s="375"/>
      <c r="J34" s="375"/>
      <c r="K34" s="375"/>
      <c r="L34" s="375"/>
      <c r="M34" s="375"/>
      <c r="N34" s="375"/>
      <c r="O34" s="375"/>
      <c r="P34" s="375"/>
      <c r="Q34" s="376"/>
      <c r="R34" s="375"/>
      <c r="S34" s="375"/>
      <c r="T34" s="375"/>
      <c r="U34" s="375"/>
      <c r="V34" s="375"/>
      <c r="W34" s="375"/>
      <c r="X34" s="375"/>
      <c r="Y34" s="376"/>
      <c r="Z34" s="375"/>
      <c r="AA34" s="375"/>
      <c r="AB34" s="375"/>
      <c r="AC34" s="375"/>
      <c r="AD34" s="375"/>
      <c r="AE34" s="375"/>
      <c r="AF34" s="375"/>
      <c r="AG34" s="376"/>
      <c r="AH34" s="375"/>
      <c r="AI34" s="375"/>
      <c r="AJ34" s="375"/>
      <c r="AK34" s="375"/>
      <c r="AL34" s="375"/>
      <c r="AM34" s="375"/>
      <c r="AN34" s="376"/>
      <c r="AO34" s="375"/>
      <c r="AP34" s="375"/>
      <c r="AQ34" s="375"/>
      <c r="AR34" s="375"/>
      <c r="AS34" s="375"/>
      <c r="AT34" s="375"/>
      <c r="AU34" s="375"/>
      <c r="AV34" s="376"/>
      <c r="AW34" s="375"/>
      <c r="AX34" s="375"/>
      <c r="AY34" s="375"/>
      <c r="AZ34" s="375"/>
      <c r="BA34" s="375"/>
      <c r="BB34" s="376"/>
      <c r="BC34" s="375"/>
      <c r="BD34" s="375"/>
      <c r="BE34" s="375"/>
      <c r="BF34" s="375"/>
      <c r="BG34" s="375"/>
      <c r="BH34" s="375"/>
      <c r="BI34" s="376"/>
      <c r="BJ34" s="375"/>
      <c r="BK34" s="375"/>
      <c r="BL34" s="375"/>
      <c r="BM34" s="375"/>
      <c r="BN34" s="375"/>
      <c r="BO34" s="375"/>
      <c r="BP34" s="376"/>
      <c r="BQ34" s="375"/>
      <c r="BR34" s="375"/>
      <c r="BS34" s="375"/>
      <c r="BT34" s="375"/>
      <c r="BU34" s="375"/>
      <c r="BV34" s="375"/>
      <c r="BW34" s="377"/>
      <c r="BX34" s="375"/>
      <c r="BY34" s="375"/>
      <c r="BZ34" s="375"/>
      <c r="CA34" s="375"/>
      <c r="CB34" s="375"/>
      <c r="CC34" s="375"/>
      <c r="CD34" s="377"/>
      <c r="CE34" s="375"/>
      <c r="CF34" s="375"/>
      <c r="CG34" s="375"/>
      <c r="CH34" s="375"/>
      <c r="CI34" s="375"/>
      <c r="CJ34" s="375"/>
      <c r="CK34" s="377"/>
      <c r="CL34" s="373"/>
      <c r="CM34" s="378"/>
      <c r="CN34" s="373"/>
      <c r="CO34" s="373"/>
      <c r="CP34" s="374"/>
      <c r="CQ34" s="309"/>
    </row>
    <row r="35" spans="1:95" ht="15.75">
      <c r="A35" s="374"/>
      <c r="B35" s="375"/>
      <c r="C35" s="375"/>
      <c r="D35" s="375"/>
      <c r="E35" s="375"/>
      <c r="F35" s="375"/>
      <c r="G35" s="375"/>
      <c r="H35" s="376"/>
      <c r="I35" s="375"/>
      <c r="J35" s="375"/>
      <c r="K35" s="375"/>
      <c r="L35" s="375"/>
      <c r="M35" s="375"/>
      <c r="N35" s="375"/>
      <c r="O35" s="375"/>
      <c r="P35" s="375"/>
      <c r="Q35" s="376"/>
      <c r="R35" s="375"/>
      <c r="S35" s="375"/>
      <c r="T35" s="375"/>
      <c r="U35" s="375"/>
      <c r="V35" s="375"/>
      <c r="W35" s="375"/>
      <c r="X35" s="375"/>
      <c r="Y35" s="376"/>
      <c r="Z35" s="375"/>
      <c r="AA35" s="375"/>
      <c r="AB35" s="375"/>
      <c r="AC35" s="375"/>
      <c r="AD35" s="375"/>
      <c r="AE35" s="375"/>
      <c r="AF35" s="375"/>
      <c r="AG35" s="376"/>
      <c r="AH35" s="375"/>
      <c r="AI35" s="375"/>
      <c r="AJ35" s="375"/>
      <c r="AK35" s="375"/>
      <c r="AL35" s="375"/>
      <c r="AM35" s="375"/>
      <c r="AN35" s="376"/>
      <c r="AO35" s="375"/>
      <c r="AP35" s="375"/>
      <c r="AQ35" s="375"/>
      <c r="AR35" s="375"/>
      <c r="AS35" s="375"/>
      <c r="AT35" s="375"/>
      <c r="AU35" s="375"/>
      <c r="AV35" s="376"/>
      <c r="AW35" s="375"/>
      <c r="AX35" s="375"/>
      <c r="AY35" s="375"/>
      <c r="AZ35" s="375"/>
      <c r="BA35" s="375"/>
      <c r="BB35" s="376"/>
      <c r="BC35" s="375"/>
      <c r="BD35" s="375"/>
      <c r="BE35" s="375"/>
      <c r="BF35" s="375"/>
      <c r="BG35" s="375"/>
      <c r="BH35" s="375"/>
      <c r="BI35" s="376"/>
      <c r="BJ35" s="375"/>
      <c r="BK35" s="375"/>
      <c r="BL35" s="375"/>
      <c r="BM35" s="375"/>
      <c r="BN35" s="375"/>
      <c r="BO35" s="375"/>
      <c r="BP35" s="376"/>
      <c r="BQ35" s="375"/>
      <c r="BR35" s="375"/>
      <c r="BS35" s="375"/>
      <c r="BT35" s="375"/>
      <c r="BU35" s="375"/>
      <c r="BV35" s="375"/>
      <c r="BW35" s="377"/>
      <c r="BX35" s="375"/>
      <c r="BY35" s="375"/>
      <c r="BZ35" s="375"/>
      <c r="CA35" s="375"/>
      <c r="CB35" s="375"/>
      <c r="CC35" s="375"/>
      <c r="CD35" s="377"/>
      <c r="CE35" s="375"/>
      <c r="CF35" s="375"/>
      <c r="CG35" s="375"/>
      <c r="CH35" s="375"/>
      <c r="CI35" s="375"/>
      <c r="CJ35" s="375"/>
      <c r="CK35" s="377"/>
      <c r="CL35" s="373"/>
      <c r="CM35" s="378"/>
      <c r="CN35" s="373"/>
      <c r="CO35" s="373"/>
      <c r="CP35" s="374"/>
      <c r="CQ35" s="309"/>
    </row>
    <row r="36" spans="1:95" ht="15.75">
      <c r="A36" s="379"/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  <c r="BE36" s="309"/>
      <c r="BF36" s="309"/>
      <c r="BG36" s="309"/>
      <c r="BH36" s="309"/>
      <c r="BI36" s="309"/>
      <c r="BJ36" s="309"/>
      <c r="BK36" s="309"/>
      <c r="BL36" s="309"/>
      <c r="BM36" s="309"/>
      <c r="BN36" s="309"/>
      <c r="BO36" s="309"/>
      <c r="BP36" s="309"/>
      <c r="BQ36" s="309"/>
      <c r="BR36" s="309"/>
      <c r="BS36" s="309"/>
      <c r="BT36" s="309"/>
      <c r="BU36" s="309"/>
      <c r="BV36" s="309"/>
      <c r="BW36" s="309"/>
      <c r="BX36" s="309"/>
      <c r="BY36" s="309"/>
      <c r="BZ36" s="309"/>
      <c r="CA36" s="309"/>
      <c r="CB36" s="309"/>
      <c r="CC36" s="309"/>
      <c r="CD36" s="309"/>
      <c r="CE36" s="309"/>
      <c r="CF36" s="309"/>
      <c r="CG36" s="309"/>
      <c r="CH36" s="309"/>
      <c r="CI36" s="309"/>
      <c r="CJ36" s="309"/>
      <c r="CK36" s="309"/>
      <c r="CL36" s="309"/>
      <c r="CM36" s="309"/>
      <c r="CN36" s="309"/>
      <c r="CO36" s="309"/>
      <c r="CP36" s="309"/>
      <c r="CQ36" s="309"/>
    </row>
    <row r="37" spans="1:95" ht="12.75">
      <c r="A37" s="309"/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09"/>
      <c r="BI37" s="309"/>
      <c r="BJ37" s="309"/>
      <c r="BK37" s="309"/>
      <c r="BL37" s="309"/>
      <c r="BM37" s="309"/>
      <c r="BN37" s="309"/>
      <c r="BO37" s="309"/>
      <c r="BP37" s="309"/>
      <c r="BQ37" s="309"/>
      <c r="BR37" s="309"/>
      <c r="BS37" s="309"/>
      <c r="BT37" s="309"/>
      <c r="BU37" s="309"/>
      <c r="BV37" s="309"/>
      <c r="BW37" s="309"/>
      <c r="BX37" s="309"/>
      <c r="BY37" s="309"/>
      <c r="BZ37" s="309"/>
      <c r="CA37" s="309"/>
      <c r="CB37" s="309"/>
      <c r="CC37" s="309"/>
      <c r="CD37" s="309"/>
      <c r="CE37" s="309"/>
      <c r="CF37" s="309"/>
      <c r="CG37" s="309"/>
      <c r="CH37" s="309"/>
      <c r="CI37" s="309"/>
      <c r="CJ37" s="309"/>
      <c r="CK37" s="309"/>
      <c r="CL37" s="309"/>
      <c r="CM37" s="309"/>
      <c r="CN37" s="309"/>
      <c r="CO37" s="309"/>
      <c r="CP37" s="309"/>
      <c r="CQ37" s="309"/>
    </row>
    <row r="38" spans="1:95" ht="12.75">
      <c r="A38" s="309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309"/>
      <c r="BM38" s="309"/>
      <c r="BN38" s="309"/>
      <c r="BO38" s="309"/>
      <c r="BP38" s="309"/>
      <c r="BQ38" s="309"/>
      <c r="BR38" s="309"/>
      <c r="BS38" s="309"/>
      <c r="BT38" s="309"/>
      <c r="BU38" s="309"/>
      <c r="BV38" s="309"/>
      <c r="BW38" s="309"/>
      <c r="BX38" s="309"/>
      <c r="BY38" s="309"/>
      <c r="BZ38" s="309"/>
      <c r="CA38" s="309"/>
      <c r="CB38" s="309"/>
      <c r="CC38" s="309"/>
      <c r="CD38" s="309"/>
      <c r="CE38" s="309"/>
      <c r="CF38" s="309"/>
      <c r="CG38" s="309"/>
      <c r="CH38" s="309"/>
      <c r="CI38" s="309"/>
      <c r="CJ38" s="309"/>
      <c r="CK38" s="309"/>
      <c r="CL38" s="309"/>
      <c r="CM38" s="309"/>
      <c r="CN38" s="309"/>
      <c r="CO38" s="309"/>
      <c r="CP38" s="309"/>
      <c r="CQ38" s="309"/>
    </row>
    <row r="39" spans="1:95" ht="12.75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F39" s="309"/>
      <c r="BG39" s="309"/>
      <c r="BH39" s="309"/>
      <c r="BI39" s="309"/>
      <c r="BJ39" s="309"/>
      <c r="BK39" s="309"/>
      <c r="BL39" s="309"/>
      <c r="BM39" s="309"/>
      <c r="BN39" s="309"/>
      <c r="BO39" s="309"/>
      <c r="BP39" s="309"/>
      <c r="BQ39" s="309"/>
      <c r="BR39" s="309"/>
      <c r="BS39" s="309"/>
      <c r="BT39" s="309"/>
      <c r="BU39" s="309"/>
      <c r="BV39" s="309"/>
      <c r="BW39" s="309"/>
      <c r="BX39" s="309"/>
      <c r="BY39" s="309"/>
      <c r="BZ39" s="309"/>
      <c r="CA39" s="309"/>
      <c r="CB39" s="309"/>
      <c r="CC39" s="309"/>
      <c r="CD39" s="309"/>
      <c r="CE39" s="309"/>
      <c r="CF39" s="309"/>
      <c r="CG39" s="309"/>
      <c r="CH39" s="309"/>
      <c r="CI39" s="309"/>
      <c r="CJ39" s="309"/>
      <c r="CK39" s="309"/>
      <c r="CL39" s="309"/>
      <c r="CM39" s="309"/>
      <c r="CN39" s="309"/>
      <c r="CO39" s="309"/>
      <c r="CP39" s="309"/>
      <c r="CQ39" s="309"/>
    </row>
    <row r="40" spans="1:95" ht="12.75">
      <c r="A40" s="309"/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309"/>
      <c r="BE40" s="309"/>
      <c r="BF40" s="309"/>
      <c r="BG40" s="309"/>
      <c r="BH40" s="309"/>
      <c r="BI40" s="309"/>
      <c r="BJ40" s="309"/>
      <c r="BK40" s="309"/>
      <c r="BL40" s="309"/>
      <c r="BM40" s="309"/>
      <c r="BN40" s="309"/>
      <c r="BO40" s="309"/>
      <c r="BP40" s="309"/>
      <c r="BQ40" s="309"/>
      <c r="BR40" s="309"/>
      <c r="BS40" s="309"/>
      <c r="BT40" s="309"/>
      <c r="BU40" s="309"/>
      <c r="BV40" s="309"/>
      <c r="BW40" s="309"/>
      <c r="BX40" s="309"/>
      <c r="BY40" s="309"/>
      <c r="BZ40" s="309"/>
      <c r="CA40" s="309"/>
      <c r="CB40" s="309"/>
      <c r="CC40" s="309"/>
      <c r="CD40" s="309"/>
      <c r="CE40" s="309"/>
      <c r="CF40" s="309"/>
      <c r="CG40" s="309"/>
      <c r="CH40" s="309"/>
      <c r="CI40" s="309"/>
      <c r="CJ40" s="309"/>
      <c r="CK40" s="309"/>
      <c r="CL40" s="309"/>
      <c r="CM40" s="309"/>
      <c r="CN40" s="309"/>
      <c r="CO40" s="309"/>
      <c r="CP40" s="309"/>
      <c r="CQ40" s="309"/>
    </row>
    <row r="41" spans="1:95" ht="12.75">
      <c r="A41" s="309"/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  <c r="BK41" s="309"/>
      <c r="BL41" s="309"/>
      <c r="BM41" s="309"/>
      <c r="BN41" s="309"/>
      <c r="BO41" s="309"/>
      <c r="BP41" s="309"/>
      <c r="BQ41" s="309"/>
      <c r="BR41" s="309"/>
      <c r="BS41" s="309"/>
      <c r="BT41" s="309"/>
      <c r="BU41" s="309"/>
      <c r="BV41" s="309"/>
      <c r="BW41" s="309"/>
      <c r="BX41" s="309"/>
      <c r="BY41" s="309"/>
      <c r="BZ41" s="309"/>
      <c r="CA41" s="309"/>
      <c r="CB41" s="309"/>
      <c r="CC41" s="309"/>
      <c r="CD41" s="309"/>
      <c r="CE41" s="309"/>
      <c r="CF41" s="309"/>
      <c r="CG41" s="309"/>
      <c r="CH41" s="309"/>
      <c r="CI41" s="309"/>
      <c r="CJ41" s="309"/>
      <c r="CK41" s="309"/>
      <c r="CL41" s="309"/>
      <c r="CM41" s="309"/>
      <c r="CN41" s="309"/>
      <c r="CO41" s="309"/>
      <c r="CP41" s="309"/>
      <c r="CQ41" s="309"/>
    </row>
    <row r="42" spans="1:95" ht="12.75">
      <c r="A42" s="309"/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09"/>
      <c r="BL42" s="309"/>
      <c r="BM42" s="309"/>
      <c r="BN42" s="309"/>
      <c r="BO42" s="309"/>
      <c r="BP42" s="309"/>
      <c r="BQ42" s="309"/>
      <c r="BR42" s="309"/>
      <c r="BS42" s="309"/>
      <c r="BT42" s="309"/>
      <c r="BU42" s="309"/>
      <c r="BV42" s="309"/>
      <c r="BW42" s="309"/>
      <c r="BX42" s="309"/>
      <c r="BY42" s="309"/>
      <c r="BZ42" s="309"/>
      <c r="CA42" s="309"/>
      <c r="CB42" s="309"/>
      <c r="CC42" s="309"/>
      <c r="CD42" s="309"/>
      <c r="CE42" s="309"/>
      <c r="CF42" s="309"/>
      <c r="CG42" s="309"/>
      <c r="CH42" s="309"/>
      <c r="CI42" s="309"/>
      <c r="CJ42" s="309"/>
      <c r="CK42" s="309"/>
      <c r="CL42" s="309"/>
      <c r="CM42" s="309"/>
      <c r="CN42" s="309"/>
      <c r="CO42" s="309"/>
      <c r="CP42" s="309"/>
      <c r="CQ42" s="309"/>
    </row>
    <row r="43" spans="1:95" ht="12.75">
      <c r="A43" s="309"/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  <c r="BE43" s="309"/>
      <c r="BF43" s="309"/>
      <c r="BG43" s="309"/>
      <c r="BH43" s="309"/>
      <c r="BI43" s="309"/>
      <c r="BJ43" s="309"/>
      <c r="BK43" s="309"/>
      <c r="BL43" s="309"/>
      <c r="BM43" s="309"/>
      <c r="BN43" s="309"/>
      <c r="BO43" s="309"/>
      <c r="BP43" s="309"/>
      <c r="BQ43" s="309"/>
      <c r="BR43" s="309"/>
      <c r="BS43" s="309"/>
      <c r="BT43" s="309"/>
      <c r="BU43" s="309"/>
      <c r="BV43" s="309"/>
      <c r="BW43" s="309"/>
      <c r="BX43" s="309"/>
      <c r="BY43" s="309"/>
      <c r="BZ43" s="309"/>
      <c r="CA43" s="309"/>
      <c r="CB43" s="309"/>
      <c r="CC43" s="309"/>
      <c r="CD43" s="309"/>
      <c r="CE43" s="309"/>
      <c r="CF43" s="309"/>
      <c r="CG43" s="309"/>
      <c r="CH43" s="309"/>
      <c r="CI43" s="309"/>
      <c r="CJ43" s="309"/>
      <c r="CK43" s="309"/>
      <c r="CL43" s="309"/>
      <c r="CM43" s="309"/>
      <c r="CN43" s="309"/>
      <c r="CO43" s="309"/>
      <c r="CP43" s="309"/>
      <c r="CQ43" s="309"/>
    </row>
    <row r="44" spans="1:95" ht="12.75">
      <c r="A44" s="309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309"/>
      <c r="AW44" s="309"/>
      <c r="AX44" s="309"/>
      <c r="AY44" s="309"/>
      <c r="AZ44" s="309"/>
      <c r="BA44" s="309"/>
      <c r="BB44" s="309"/>
      <c r="BC44" s="309"/>
      <c r="BD44" s="309"/>
      <c r="BE44" s="309"/>
      <c r="BF44" s="309"/>
      <c r="BG44" s="309"/>
      <c r="BH44" s="309"/>
      <c r="BI44" s="309"/>
      <c r="BJ44" s="309"/>
      <c r="BK44" s="309"/>
      <c r="BL44" s="309"/>
      <c r="BM44" s="309"/>
      <c r="BN44" s="309"/>
      <c r="BO44" s="309"/>
      <c r="BP44" s="309"/>
      <c r="BQ44" s="309"/>
      <c r="BR44" s="309"/>
      <c r="BS44" s="309"/>
      <c r="BT44" s="309"/>
      <c r="BU44" s="309"/>
      <c r="BV44" s="309"/>
      <c r="BW44" s="309"/>
      <c r="BX44" s="309"/>
      <c r="BY44" s="309"/>
      <c r="BZ44" s="309"/>
      <c r="CA44" s="309"/>
      <c r="CB44" s="309"/>
      <c r="CC44" s="309"/>
      <c r="CD44" s="309"/>
      <c r="CE44" s="309"/>
      <c r="CF44" s="309"/>
      <c r="CG44" s="309"/>
      <c r="CH44" s="309"/>
      <c r="CI44" s="309"/>
      <c r="CJ44" s="309"/>
      <c r="CK44" s="309"/>
      <c r="CL44" s="309"/>
      <c r="CM44" s="309"/>
      <c r="CN44" s="309"/>
      <c r="CO44" s="309"/>
      <c r="CP44" s="309"/>
      <c r="CQ44" s="309"/>
    </row>
    <row r="45" spans="1:95" ht="12.75">
      <c r="A45" s="309"/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09"/>
      <c r="BK45" s="309"/>
      <c r="BL45" s="309"/>
      <c r="BM45" s="309"/>
      <c r="BN45" s="309"/>
      <c r="BO45" s="309"/>
      <c r="BP45" s="309"/>
      <c r="BQ45" s="309"/>
      <c r="BR45" s="309"/>
      <c r="BS45" s="309"/>
      <c r="BT45" s="309"/>
      <c r="BU45" s="309"/>
      <c r="BV45" s="309"/>
      <c r="BW45" s="309"/>
      <c r="BX45" s="309"/>
      <c r="BY45" s="309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09"/>
      <c r="CL45" s="309"/>
      <c r="CM45" s="309"/>
      <c r="CN45" s="309"/>
      <c r="CO45" s="309"/>
      <c r="CP45" s="309"/>
      <c r="CQ45" s="309"/>
    </row>
    <row r="46" spans="1:95" ht="12.75">
      <c r="A46" s="309"/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309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09"/>
      <c r="BB46" s="309"/>
      <c r="BC46" s="309"/>
      <c r="BD46" s="309"/>
      <c r="BE46" s="309"/>
      <c r="BF46" s="309"/>
      <c r="BG46" s="309"/>
      <c r="BH46" s="309"/>
      <c r="BI46" s="309"/>
      <c r="BJ46" s="309"/>
      <c r="BK46" s="309"/>
      <c r="BL46" s="309"/>
      <c r="BM46" s="309"/>
      <c r="BN46" s="309"/>
      <c r="BO46" s="309"/>
      <c r="BP46" s="309"/>
      <c r="BQ46" s="309"/>
      <c r="BR46" s="309"/>
      <c r="BS46" s="309"/>
      <c r="BT46" s="309"/>
      <c r="BU46" s="309"/>
      <c r="BV46" s="309"/>
      <c r="BW46" s="309"/>
      <c r="BX46" s="309"/>
      <c r="BY46" s="309"/>
      <c r="BZ46" s="309"/>
      <c r="CA46" s="309"/>
      <c r="CB46" s="309"/>
      <c r="CC46" s="309"/>
      <c r="CD46" s="309"/>
      <c r="CE46" s="309"/>
      <c r="CF46" s="309"/>
      <c r="CG46" s="309"/>
      <c r="CH46" s="309"/>
      <c r="CI46" s="309"/>
      <c r="CJ46" s="309"/>
      <c r="CK46" s="309"/>
      <c r="CL46" s="309"/>
      <c r="CM46" s="309"/>
      <c r="CN46" s="309"/>
      <c r="CO46" s="309"/>
      <c r="CP46" s="309"/>
      <c r="CQ46" s="309"/>
    </row>
    <row r="47" spans="1:95" ht="12.75">
      <c r="A47" s="309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09"/>
      <c r="BL47" s="309"/>
      <c r="BM47" s="309"/>
      <c r="BN47" s="309"/>
      <c r="BO47" s="309"/>
      <c r="BP47" s="309"/>
      <c r="BQ47" s="309"/>
      <c r="BR47" s="309"/>
      <c r="BS47" s="309"/>
      <c r="BT47" s="309"/>
      <c r="BU47" s="309"/>
      <c r="BV47" s="309"/>
      <c r="BW47" s="309"/>
      <c r="BX47" s="309"/>
      <c r="BY47" s="309"/>
      <c r="BZ47" s="309"/>
      <c r="CA47" s="309"/>
      <c r="CB47" s="309"/>
      <c r="CC47" s="309"/>
      <c r="CD47" s="309"/>
      <c r="CE47" s="309"/>
      <c r="CF47" s="309"/>
      <c r="CG47" s="309"/>
      <c r="CH47" s="309"/>
      <c r="CI47" s="309"/>
      <c r="CJ47" s="309"/>
      <c r="CK47" s="309"/>
      <c r="CL47" s="309"/>
      <c r="CM47" s="309"/>
      <c r="CN47" s="309"/>
      <c r="CO47" s="309"/>
      <c r="CP47" s="309"/>
      <c r="CQ47" s="309"/>
    </row>
    <row r="48" spans="1:95" ht="12.75">
      <c r="A48" s="309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</row>
    <row r="49" spans="1:95" ht="12.75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</row>
    <row r="50" spans="1:95" ht="12.75">
      <c r="A50" s="309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309"/>
      <c r="BM50" s="309"/>
      <c r="BN50" s="309"/>
      <c r="BO50" s="309"/>
      <c r="BP50" s="309"/>
      <c r="BQ50" s="309"/>
      <c r="BR50" s="309"/>
      <c r="BS50" s="309"/>
      <c r="BT50" s="309"/>
      <c r="BU50" s="309"/>
      <c r="BV50" s="309"/>
      <c r="BW50" s="309"/>
      <c r="BX50" s="309"/>
      <c r="BY50" s="309"/>
      <c r="BZ50" s="309"/>
      <c r="CA50" s="309"/>
      <c r="CB50" s="309"/>
      <c r="CC50" s="309"/>
      <c r="CD50" s="309"/>
      <c r="CE50" s="309"/>
      <c r="CF50" s="309"/>
      <c r="CG50" s="309"/>
      <c r="CH50" s="309"/>
      <c r="CI50" s="309"/>
      <c r="CJ50" s="309"/>
      <c r="CK50" s="309"/>
      <c r="CL50" s="309"/>
      <c r="CM50" s="309"/>
      <c r="CN50" s="309"/>
      <c r="CO50" s="309"/>
      <c r="CP50" s="309"/>
      <c r="CQ50" s="309"/>
    </row>
    <row r="51" spans="1:95" ht="12.75">
      <c r="A51" s="309"/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09"/>
      <c r="BG51" s="309"/>
      <c r="BH51" s="309"/>
      <c r="BI51" s="309"/>
      <c r="BJ51" s="309"/>
      <c r="BK51" s="309"/>
      <c r="BL51" s="309"/>
      <c r="BM51" s="309"/>
      <c r="BN51" s="309"/>
      <c r="BO51" s="309"/>
      <c r="BP51" s="309"/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09"/>
      <c r="CC51" s="309"/>
      <c r="CD51" s="309"/>
      <c r="CE51" s="309"/>
      <c r="CF51" s="309"/>
      <c r="CG51" s="309"/>
      <c r="CH51" s="309"/>
      <c r="CI51" s="309"/>
      <c r="CJ51" s="309"/>
      <c r="CK51" s="309"/>
      <c r="CL51" s="309"/>
      <c r="CM51" s="309"/>
      <c r="CN51" s="309"/>
      <c r="CO51" s="309"/>
      <c r="CP51" s="309"/>
      <c r="CQ51" s="309"/>
    </row>
    <row r="52" spans="1:95" ht="12.75">
      <c r="A52" s="309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  <c r="BI52" s="309"/>
      <c r="BJ52" s="309"/>
      <c r="BK52" s="309"/>
      <c r="BL52" s="309"/>
      <c r="BM52" s="309"/>
      <c r="BN52" s="309"/>
      <c r="BO52" s="309"/>
      <c r="BP52" s="309"/>
      <c r="BQ52" s="309"/>
      <c r="BR52" s="309"/>
      <c r="BS52" s="309"/>
      <c r="BT52" s="309"/>
      <c r="BU52" s="309"/>
      <c r="BV52" s="309"/>
      <c r="BW52" s="309"/>
      <c r="BX52" s="309"/>
      <c r="BY52" s="309"/>
      <c r="BZ52" s="309"/>
      <c r="CA52" s="309"/>
      <c r="CB52" s="309"/>
      <c r="CC52" s="309"/>
      <c r="CD52" s="309"/>
      <c r="CE52" s="309"/>
      <c r="CF52" s="309"/>
      <c r="CG52" s="309"/>
      <c r="CH52" s="309"/>
      <c r="CI52" s="309"/>
      <c r="CJ52" s="309"/>
      <c r="CK52" s="309"/>
      <c r="CL52" s="309"/>
      <c r="CM52" s="309"/>
      <c r="CN52" s="309"/>
      <c r="CO52" s="309"/>
      <c r="CP52" s="309"/>
      <c r="CQ52" s="309"/>
    </row>
    <row r="53" spans="1:95" ht="12.75">
      <c r="A53" s="309"/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9"/>
      <c r="BE53" s="309"/>
      <c r="BF53" s="309"/>
      <c r="BG53" s="309"/>
      <c r="BH53" s="309"/>
      <c r="BI53" s="309"/>
      <c r="BJ53" s="309"/>
      <c r="BK53" s="309"/>
      <c r="BL53" s="309"/>
      <c r="BM53" s="309"/>
      <c r="BN53" s="309"/>
      <c r="BO53" s="309"/>
      <c r="BP53" s="309"/>
      <c r="BQ53" s="309"/>
      <c r="BR53" s="309"/>
      <c r="BS53" s="309"/>
      <c r="BT53" s="309"/>
      <c r="BU53" s="309"/>
      <c r="BV53" s="309"/>
      <c r="BW53" s="309"/>
      <c r="BX53" s="309"/>
      <c r="BY53" s="309"/>
      <c r="BZ53" s="309"/>
      <c r="CA53" s="309"/>
      <c r="CB53" s="309"/>
      <c r="CC53" s="309"/>
      <c r="CD53" s="309"/>
      <c r="CE53" s="309"/>
      <c r="CF53" s="309"/>
      <c r="CG53" s="309"/>
      <c r="CH53" s="309"/>
      <c r="CI53" s="309"/>
      <c r="CJ53" s="309"/>
      <c r="CK53" s="309"/>
      <c r="CL53" s="309"/>
      <c r="CM53" s="309"/>
      <c r="CN53" s="309"/>
      <c r="CO53" s="309"/>
      <c r="CP53" s="309"/>
      <c r="CQ53" s="309"/>
    </row>
    <row r="54" spans="1:95" ht="12.75">
      <c r="A54" s="309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  <c r="BE54" s="309"/>
      <c r="BF54" s="309"/>
      <c r="BG54" s="309"/>
      <c r="BH54" s="309"/>
      <c r="BI54" s="309"/>
      <c r="BJ54" s="309"/>
      <c r="BK54" s="309"/>
      <c r="BL54" s="309"/>
      <c r="BM54" s="309"/>
      <c r="BN54" s="309"/>
      <c r="BO54" s="309"/>
      <c r="BP54" s="309"/>
      <c r="BQ54" s="309"/>
      <c r="BR54" s="309"/>
      <c r="BS54" s="309"/>
      <c r="BT54" s="309"/>
      <c r="BU54" s="309"/>
      <c r="BV54" s="309"/>
      <c r="BW54" s="309"/>
      <c r="BX54" s="309"/>
      <c r="BY54" s="309"/>
      <c r="BZ54" s="309"/>
      <c r="CA54" s="309"/>
      <c r="CB54" s="309"/>
      <c r="CC54" s="309"/>
      <c r="CD54" s="309"/>
      <c r="CE54" s="309"/>
      <c r="CF54" s="309"/>
      <c r="CG54" s="309"/>
      <c r="CH54" s="309"/>
      <c r="CI54" s="309"/>
      <c r="CJ54" s="309"/>
      <c r="CK54" s="309"/>
      <c r="CL54" s="309"/>
      <c r="CM54" s="309"/>
      <c r="CN54" s="309"/>
      <c r="CO54" s="309"/>
      <c r="CP54" s="309"/>
      <c r="CQ54" s="309"/>
    </row>
    <row r="55" spans="1:95" ht="12.75">
      <c r="A55" s="309"/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309"/>
      <c r="BB55" s="309"/>
      <c r="BC55" s="309"/>
      <c r="BD55" s="309"/>
      <c r="BE55" s="309"/>
      <c r="BF55" s="309"/>
      <c r="BG55" s="309"/>
      <c r="BH55" s="309"/>
      <c r="BI55" s="309"/>
      <c r="BJ55" s="309"/>
      <c r="BK55" s="309"/>
      <c r="BL55" s="309"/>
      <c r="BM55" s="309"/>
      <c r="BN55" s="309"/>
      <c r="BO55" s="309"/>
      <c r="BP55" s="309"/>
      <c r="BQ55" s="309"/>
      <c r="BR55" s="309"/>
      <c r="BS55" s="309"/>
      <c r="BT55" s="309"/>
      <c r="BU55" s="309"/>
      <c r="BV55" s="309"/>
      <c r="BW55" s="309"/>
      <c r="BX55" s="309"/>
      <c r="BY55" s="309"/>
      <c r="BZ55" s="309"/>
      <c r="CA55" s="309"/>
      <c r="CB55" s="309"/>
      <c r="CC55" s="309"/>
      <c r="CD55" s="309"/>
      <c r="CE55" s="309"/>
      <c r="CF55" s="309"/>
      <c r="CG55" s="309"/>
      <c r="CH55" s="309"/>
      <c r="CI55" s="309"/>
      <c r="CJ55" s="309"/>
      <c r="CK55" s="309"/>
      <c r="CL55" s="309"/>
      <c r="CM55" s="309"/>
      <c r="CN55" s="309"/>
      <c r="CO55" s="309"/>
      <c r="CP55" s="309"/>
      <c r="CQ55" s="309"/>
    </row>
    <row r="56" spans="1:95" ht="12.75">
      <c r="A56" s="309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09"/>
      <c r="BH56" s="309"/>
      <c r="BI56" s="309"/>
      <c r="BJ56" s="309"/>
      <c r="BK56" s="309"/>
      <c r="BL56" s="309"/>
      <c r="BM56" s="309"/>
      <c r="BN56" s="309"/>
      <c r="BO56" s="309"/>
      <c r="BP56" s="309"/>
      <c r="BQ56" s="309"/>
      <c r="BR56" s="309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309"/>
      <c r="CI56" s="309"/>
      <c r="CJ56" s="309"/>
      <c r="CK56" s="309"/>
      <c r="CL56" s="309"/>
      <c r="CM56" s="309"/>
      <c r="CN56" s="309"/>
      <c r="CO56" s="309"/>
      <c r="CP56" s="309"/>
      <c r="CQ56" s="309"/>
    </row>
    <row r="57" spans="1:95" ht="12.75">
      <c r="A57" s="309"/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09"/>
      <c r="BH57" s="309"/>
      <c r="BI57" s="309"/>
      <c r="BJ57" s="309"/>
      <c r="BK57" s="309"/>
      <c r="BL57" s="309"/>
      <c r="BM57" s="309"/>
      <c r="BN57" s="309"/>
      <c r="BO57" s="309"/>
      <c r="BP57" s="309"/>
      <c r="BQ57" s="309"/>
      <c r="BR57" s="309"/>
      <c r="BS57" s="309"/>
      <c r="BT57" s="309"/>
      <c r="BU57" s="309"/>
      <c r="BV57" s="309"/>
      <c r="BW57" s="309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309"/>
      <c r="CI57" s="309"/>
      <c r="CJ57" s="309"/>
      <c r="CK57" s="309"/>
      <c r="CL57" s="309"/>
      <c r="CM57" s="309"/>
      <c r="CN57" s="309"/>
      <c r="CO57" s="309"/>
      <c r="CP57" s="309"/>
      <c r="CQ57" s="309"/>
    </row>
    <row r="58" spans="1:95" ht="12.75">
      <c r="A58" s="309"/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309"/>
      <c r="BA58" s="309"/>
      <c r="BB58" s="309"/>
      <c r="BC58" s="309"/>
      <c r="BD58" s="309"/>
      <c r="BE58" s="309"/>
      <c r="BF58" s="309"/>
      <c r="BG58" s="309"/>
      <c r="BH58" s="309"/>
      <c r="BI58" s="309"/>
      <c r="BJ58" s="309"/>
      <c r="BK58" s="309"/>
      <c r="BL58" s="309"/>
      <c r="BM58" s="309"/>
      <c r="BN58" s="309"/>
      <c r="BO58" s="309"/>
      <c r="BP58" s="309"/>
      <c r="BQ58" s="309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09"/>
      <c r="CD58" s="309"/>
      <c r="CE58" s="309"/>
      <c r="CF58" s="309"/>
      <c r="CG58" s="309"/>
      <c r="CH58" s="309"/>
      <c r="CI58" s="309"/>
      <c r="CJ58" s="309"/>
      <c r="CK58" s="309"/>
      <c r="CL58" s="309"/>
      <c r="CM58" s="309"/>
      <c r="CN58" s="309"/>
      <c r="CO58" s="309"/>
      <c r="CP58" s="309"/>
      <c r="CQ58" s="309"/>
    </row>
    <row r="59" spans="1:95" ht="12.75">
      <c r="A59" s="309"/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09"/>
      <c r="AT59" s="309"/>
      <c r="AU59" s="309"/>
      <c r="AV59" s="309"/>
      <c r="AW59" s="309"/>
      <c r="AX59" s="309"/>
      <c r="AY59" s="309"/>
      <c r="AZ59" s="309"/>
      <c r="BA59" s="309"/>
      <c r="BB59" s="309"/>
      <c r="BC59" s="309"/>
      <c r="BD59" s="309"/>
      <c r="BE59" s="309"/>
      <c r="BF59" s="309"/>
      <c r="BG59" s="309"/>
      <c r="BH59" s="309"/>
      <c r="BI59" s="309"/>
      <c r="BJ59" s="309"/>
      <c r="BK59" s="309"/>
      <c r="BL59" s="309"/>
      <c r="BM59" s="309"/>
      <c r="BN59" s="309"/>
      <c r="BO59" s="309"/>
      <c r="BP59" s="309"/>
      <c r="BQ59" s="309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09"/>
      <c r="CE59" s="309"/>
      <c r="CF59" s="309"/>
      <c r="CG59" s="309"/>
      <c r="CH59" s="309"/>
      <c r="CI59" s="309"/>
      <c r="CJ59" s="309"/>
      <c r="CK59" s="309"/>
      <c r="CL59" s="309"/>
      <c r="CM59" s="309"/>
      <c r="CN59" s="309"/>
      <c r="CO59" s="309"/>
      <c r="CP59" s="309"/>
      <c r="CQ59" s="309"/>
    </row>
    <row r="60" spans="1:95" ht="12.75">
      <c r="A60" s="309"/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09"/>
      <c r="AT60" s="309"/>
      <c r="AU60" s="309"/>
      <c r="AV60" s="309"/>
      <c r="AW60" s="309"/>
      <c r="AX60" s="309"/>
      <c r="AY60" s="309"/>
      <c r="AZ60" s="309"/>
      <c r="BA60" s="309"/>
      <c r="BB60" s="309"/>
      <c r="BC60" s="309"/>
      <c r="BD60" s="309"/>
      <c r="BE60" s="309"/>
      <c r="BF60" s="309"/>
      <c r="BG60" s="309"/>
      <c r="BH60" s="309"/>
      <c r="BI60" s="309"/>
      <c r="BJ60" s="309"/>
      <c r="BK60" s="309"/>
      <c r="BL60" s="309"/>
      <c r="BM60" s="309"/>
      <c r="BN60" s="309"/>
      <c r="BO60" s="309"/>
      <c r="BP60" s="309"/>
      <c r="BQ60" s="309"/>
      <c r="BR60" s="309"/>
      <c r="BS60" s="309"/>
      <c r="BT60" s="309"/>
      <c r="BU60" s="309"/>
      <c r="BV60" s="309"/>
      <c r="BW60" s="309"/>
      <c r="BX60" s="309"/>
      <c r="BY60" s="309"/>
      <c r="BZ60" s="309"/>
      <c r="CA60" s="309"/>
      <c r="CB60" s="309"/>
      <c r="CC60" s="309"/>
      <c r="CD60" s="309"/>
      <c r="CE60" s="309"/>
      <c r="CF60" s="309"/>
      <c r="CG60" s="309"/>
      <c r="CH60" s="309"/>
      <c r="CI60" s="309"/>
      <c r="CJ60" s="309"/>
      <c r="CK60" s="309"/>
      <c r="CL60" s="309"/>
      <c r="CM60" s="309"/>
      <c r="CN60" s="309"/>
      <c r="CO60" s="309"/>
      <c r="CP60" s="309"/>
      <c r="CQ60" s="309"/>
    </row>
    <row r="61" spans="1:95" ht="12.75">
      <c r="A61" s="309"/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09"/>
      <c r="BB61" s="309"/>
      <c r="BC61" s="309"/>
      <c r="BD61" s="309"/>
      <c r="BE61" s="309"/>
      <c r="BF61" s="309"/>
      <c r="BG61" s="309"/>
      <c r="BH61" s="309"/>
      <c r="BI61" s="309"/>
      <c r="BJ61" s="309"/>
      <c r="BK61" s="309"/>
      <c r="BL61" s="309"/>
      <c r="BM61" s="309"/>
      <c r="BN61" s="309"/>
      <c r="BO61" s="309"/>
      <c r="BP61" s="309"/>
      <c r="BQ61" s="309"/>
      <c r="BR61" s="309"/>
      <c r="BS61" s="309"/>
      <c r="BT61" s="309"/>
      <c r="BU61" s="309"/>
      <c r="BV61" s="309"/>
      <c r="BW61" s="309"/>
      <c r="BX61" s="309"/>
      <c r="BY61" s="309"/>
      <c r="BZ61" s="309"/>
      <c r="CA61" s="309"/>
      <c r="CB61" s="309"/>
      <c r="CC61" s="309"/>
      <c r="CD61" s="309"/>
      <c r="CE61" s="309"/>
      <c r="CF61" s="309"/>
      <c r="CG61" s="309"/>
      <c r="CH61" s="309"/>
      <c r="CI61" s="309"/>
      <c r="CJ61" s="309"/>
      <c r="CK61" s="309"/>
      <c r="CL61" s="309"/>
      <c r="CM61" s="309"/>
      <c r="CN61" s="309"/>
      <c r="CO61" s="309"/>
      <c r="CP61" s="309"/>
      <c r="CQ61" s="309"/>
    </row>
    <row r="62" spans="1:95" ht="12.75">
      <c r="A62" s="309"/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09"/>
      <c r="BB62" s="309"/>
      <c r="BC62" s="309"/>
      <c r="BD62" s="309"/>
      <c r="BE62" s="309"/>
      <c r="BF62" s="309"/>
      <c r="BG62" s="309"/>
      <c r="BH62" s="309"/>
      <c r="BI62" s="309"/>
      <c r="BJ62" s="309"/>
      <c r="BK62" s="309"/>
      <c r="BL62" s="309"/>
      <c r="BM62" s="309"/>
      <c r="BN62" s="309"/>
      <c r="BO62" s="309"/>
      <c r="BP62" s="309"/>
      <c r="BQ62" s="309"/>
      <c r="BR62" s="309"/>
      <c r="BS62" s="309"/>
      <c r="BT62" s="309"/>
      <c r="BU62" s="309"/>
      <c r="BV62" s="309"/>
      <c r="BW62" s="309"/>
      <c r="BX62" s="309"/>
      <c r="BY62" s="309"/>
      <c r="BZ62" s="309"/>
      <c r="CA62" s="309"/>
      <c r="CB62" s="309"/>
      <c r="CC62" s="309"/>
      <c r="CD62" s="309"/>
      <c r="CE62" s="309"/>
      <c r="CF62" s="309"/>
      <c r="CG62" s="309"/>
      <c r="CH62" s="309"/>
      <c r="CI62" s="309"/>
      <c r="CJ62" s="309"/>
      <c r="CK62" s="309"/>
      <c r="CL62" s="309"/>
      <c r="CM62" s="309"/>
      <c r="CN62" s="309"/>
      <c r="CO62" s="309"/>
      <c r="CP62" s="309"/>
      <c r="CQ62" s="309"/>
    </row>
    <row r="63" spans="1:95" ht="12.75">
      <c r="A63" s="309"/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09"/>
      <c r="AS63" s="309"/>
      <c r="AT63" s="309"/>
      <c r="AU63" s="309"/>
      <c r="AV63" s="309"/>
      <c r="AW63" s="309"/>
      <c r="AX63" s="309"/>
      <c r="AY63" s="309"/>
      <c r="AZ63" s="309"/>
      <c r="BA63" s="309"/>
      <c r="BB63" s="309"/>
      <c r="BC63" s="309"/>
      <c r="BD63" s="309"/>
      <c r="BE63" s="309"/>
      <c r="BF63" s="309"/>
      <c r="BG63" s="309"/>
      <c r="BH63" s="309"/>
      <c r="BI63" s="309"/>
      <c r="BJ63" s="309"/>
      <c r="BK63" s="309"/>
      <c r="BL63" s="309"/>
      <c r="BM63" s="309"/>
      <c r="BN63" s="309"/>
      <c r="BO63" s="309"/>
      <c r="BP63" s="309"/>
      <c r="BQ63" s="309"/>
      <c r="BR63" s="309"/>
      <c r="BS63" s="309"/>
      <c r="BT63" s="309"/>
      <c r="BU63" s="309"/>
      <c r="BV63" s="309"/>
      <c r="BW63" s="309"/>
      <c r="BX63" s="309"/>
      <c r="BY63" s="309"/>
      <c r="BZ63" s="309"/>
      <c r="CA63" s="309"/>
      <c r="CB63" s="309"/>
      <c r="CC63" s="309"/>
      <c r="CD63" s="309"/>
      <c r="CE63" s="309"/>
      <c r="CF63" s="309"/>
      <c r="CG63" s="309"/>
      <c r="CH63" s="309"/>
      <c r="CI63" s="309"/>
      <c r="CJ63" s="309"/>
      <c r="CK63" s="309"/>
      <c r="CL63" s="309"/>
      <c r="CM63" s="309"/>
      <c r="CN63" s="309"/>
      <c r="CO63" s="309"/>
      <c r="CP63" s="309"/>
      <c r="CQ63" s="309"/>
    </row>
    <row r="64" spans="1:95" ht="12.75">
      <c r="A64" s="309"/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09"/>
      <c r="AR64" s="309"/>
      <c r="AS64" s="309"/>
      <c r="AT64" s="309"/>
      <c r="AU64" s="309"/>
      <c r="AV64" s="309"/>
      <c r="AW64" s="309"/>
      <c r="AX64" s="309"/>
      <c r="AY64" s="309"/>
      <c r="AZ64" s="309"/>
      <c r="BA64" s="309"/>
      <c r="BB64" s="309"/>
      <c r="BC64" s="309"/>
      <c r="BD64" s="309"/>
      <c r="BE64" s="309"/>
      <c r="BF64" s="309"/>
      <c r="BG64" s="309"/>
      <c r="BH64" s="309"/>
      <c r="BI64" s="309"/>
      <c r="BJ64" s="309"/>
      <c r="BK64" s="309"/>
      <c r="BL64" s="309"/>
      <c r="BM64" s="309"/>
      <c r="BN64" s="309"/>
      <c r="BO64" s="309"/>
      <c r="BP64" s="309"/>
      <c r="BQ64" s="309"/>
      <c r="BR64" s="309"/>
      <c r="BS64" s="309"/>
      <c r="BT64" s="309"/>
      <c r="BU64" s="309"/>
      <c r="BV64" s="309"/>
      <c r="BW64" s="309"/>
      <c r="BX64" s="309"/>
      <c r="BY64" s="309"/>
      <c r="BZ64" s="309"/>
      <c r="CA64" s="309"/>
      <c r="CB64" s="309"/>
      <c r="CC64" s="309"/>
      <c r="CD64" s="309"/>
      <c r="CE64" s="309"/>
      <c r="CF64" s="309"/>
      <c r="CG64" s="309"/>
      <c r="CH64" s="309"/>
      <c r="CI64" s="309"/>
      <c r="CJ64" s="309"/>
      <c r="CK64" s="309"/>
      <c r="CL64" s="309"/>
      <c r="CM64" s="309"/>
      <c r="CN64" s="309"/>
      <c r="CO64" s="309"/>
      <c r="CP64" s="309"/>
      <c r="CQ64" s="309"/>
    </row>
    <row r="65" spans="1:95" ht="12.75">
      <c r="A65" s="309"/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</row>
    <row r="66" spans="1:95" ht="12.75">
      <c r="A66" s="309"/>
      <c r="B66" s="309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09"/>
      <c r="AP66" s="309"/>
      <c r="AQ66" s="309"/>
      <c r="AR66" s="309"/>
      <c r="AS66" s="309"/>
      <c r="AT66" s="309"/>
      <c r="AU66" s="309"/>
      <c r="AV66" s="309"/>
      <c r="AW66" s="309"/>
      <c r="AX66" s="309"/>
      <c r="AY66" s="309"/>
      <c r="AZ66" s="309"/>
      <c r="BA66" s="309"/>
      <c r="BB66" s="309"/>
      <c r="BC66" s="309"/>
      <c r="BD66" s="309"/>
      <c r="BE66" s="309"/>
      <c r="BF66" s="309"/>
      <c r="BG66" s="309"/>
      <c r="BH66" s="309"/>
      <c r="BI66" s="309"/>
      <c r="BJ66" s="309"/>
      <c r="BK66" s="309"/>
      <c r="BL66" s="309"/>
      <c r="BM66" s="309"/>
      <c r="BN66" s="309"/>
      <c r="BO66" s="309"/>
      <c r="BP66" s="309"/>
      <c r="BQ66" s="309"/>
      <c r="BR66" s="309"/>
      <c r="BS66" s="309"/>
      <c r="BT66" s="309"/>
      <c r="BU66" s="309"/>
      <c r="BV66" s="309"/>
      <c r="BW66" s="309"/>
      <c r="BX66" s="309"/>
      <c r="BY66" s="309"/>
      <c r="BZ66" s="309"/>
      <c r="CA66" s="309"/>
      <c r="CB66" s="309"/>
      <c r="CC66" s="309"/>
      <c r="CD66" s="309"/>
      <c r="CE66" s="309"/>
      <c r="CF66" s="309"/>
      <c r="CG66" s="309"/>
      <c r="CH66" s="309"/>
      <c r="CI66" s="309"/>
      <c r="CJ66" s="309"/>
      <c r="CK66" s="309"/>
      <c r="CL66" s="309"/>
      <c r="CM66" s="309"/>
      <c r="CN66" s="309"/>
      <c r="CO66" s="309"/>
      <c r="CP66" s="309"/>
      <c r="CQ66" s="309"/>
    </row>
    <row r="67" spans="1:95" ht="12.75">
      <c r="A67" s="309"/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09"/>
      <c r="AX67" s="309"/>
      <c r="AY67" s="309"/>
      <c r="AZ67" s="309"/>
      <c r="BA67" s="309"/>
      <c r="BB67" s="309"/>
      <c r="BC67" s="309"/>
      <c r="BD67" s="309"/>
      <c r="BE67" s="309"/>
      <c r="BF67" s="309"/>
      <c r="BG67" s="309"/>
      <c r="BH67" s="309"/>
      <c r="BI67" s="309"/>
      <c r="BJ67" s="309"/>
      <c r="BK67" s="309"/>
      <c r="BL67" s="309"/>
      <c r="BM67" s="309"/>
      <c r="BN67" s="309"/>
      <c r="BO67" s="309"/>
      <c r="BP67" s="309"/>
      <c r="BQ67" s="309"/>
      <c r="BR67" s="309"/>
      <c r="BS67" s="309"/>
      <c r="BT67" s="309"/>
      <c r="BU67" s="309"/>
      <c r="BV67" s="309"/>
      <c r="BW67" s="309"/>
      <c r="BX67" s="309"/>
      <c r="BY67" s="309"/>
      <c r="BZ67" s="309"/>
      <c r="CA67" s="309"/>
      <c r="CB67" s="309"/>
      <c r="CC67" s="309"/>
      <c r="CD67" s="309"/>
      <c r="CE67" s="309"/>
      <c r="CF67" s="309"/>
      <c r="CG67" s="309"/>
      <c r="CH67" s="309"/>
      <c r="CI67" s="309"/>
      <c r="CJ67" s="309"/>
      <c r="CK67" s="309"/>
      <c r="CL67" s="309"/>
      <c r="CM67" s="309"/>
      <c r="CN67" s="309"/>
      <c r="CO67" s="309"/>
      <c r="CP67" s="309"/>
      <c r="CQ67" s="309"/>
    </row>
    <row r="68" spans="1:95" ht="12.75">
      <c r="A68" s="309"/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  <c r="AC68" s="309"/>
      <c r="AD68" s="309"/>
      <c r="AE68" s="309"/>
      <c r="AF68" s="309"/>
      <c r="AG68" s="309"/>
      <c r="AH68" s="309"/>
      <c r="AI68" s="309"/>
      <c r="AJ68" s="309"/>
      <c r="AK68" s="309"/>
      <c r="AL68" s="309"/>
      <c r="AM68" s="309"/>
      <c r="AN68" s="309"/>
      <c r="AO68" s="309"/>
      <c r="AP68" s="309"/>
      <c r="AQ68" s="309"/>
      <c r="AR68" s="309"/>
      <c r="AS68" s="309"/>
      <c r="AT68" s="309"/>
      <c r="AU68" s="309"/>
      <c r="AV68" s="309"/>
      <c r="AW68" s="309"/>
      <c r="AX68" s="309"/>
      <c r="AY68" s="309"/>
      <c r="AZ68" s="309"/>
      <c r="BA68" s="309"/>
      <c r="BB68" s="309"/>
      <c r="BC68" s="309"/>
      <c r="BD68" s="309"/>
      <c r="BE68" s="309"/>
      <c r="BF68" s="309"/>
      <c r="BG68" s="309"/>
      <c r="BH68" s="309"/>
      <c r="BI68" s="309"/>
      <c r="BJ68" s="309"/>
      <c r="BK68" s="309"/>
      <c r="BL68" s="309"/>
      <c r="BM68" s="309"/>
      <c r="BN68" s="309"/>
      <c r="BO68" s="309"/>
      <c r="BP68" s="309"/>
      <c r="BQ68" s="309"/>
      <c r="BR68" s="309"/>
      <c r="BS68" s="309"/>
      <c r="BT68" s="309"/>
      <c r="BU68" s="309"/>
      <c r="BV68" s="309"/>
      <c r="BW68" s="309"/>
      <c r="BX68" s="309"/>
      <c r="BY68" s="309"/>
      <c r="BZ68" s="309"/>
      <c r="CA68" s="309"/>
      <c r="CB68" s="309"/>
      <c r="CC68" s="309"/>
      <c r="CD68" s="309"/>
      <c r="CE68" s="309"/>
      <c r="CF68" s="309"/>
      <c r="CG68" s="309"/>
      <c r="CH68" s="309"/>
      <c r="CI68" s="309"/>
      <c r="CJ68" s="309"/>
      <c r="CK68" s="309"/>
      <c r="CL68" s="309"/>
      <c r="CM68" s="309"/>
      <c r="CN68" s="309"/>
      <c r="CO68" s="309"/>
      <c r="CP68" s="309"/>
      <c r="CQ68" s="309"/>
    </row>
    <row r="69" spans="1:95" ht="12.75">
      <c r="A69" s="309"/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9"/>
      <c r="AI69" s="309"/>
      <c r="AJ69" s="309"/>
      <c r="AK69" s="309"/>
      <c r="AL69" s="309"/>
      <c r="AM69" s="309"/>
      <c r="AN69" s="309"/>
      <c r="AO69" s="309"/>
      <c r="AP69" s="309"/>
      <c r="AQ69" s="309"/>
      <c r="AR69" s="309"/>
      <c r="AS69" s="309"/>
      <c r="AT69" s="309"/>
      <c r="AU69" s="309"/>
      <c r="AV69" s="309"/>
      <c r="AW69" s="309"/>
      <c r="AX69" s="309"/>
      <c r="AY69" s="309"/>
      <c r="AZ69" s="309"/>
      <c r="BA69" s="309"/>
      <c r="BB69" s="309"/>
      <c r="BC69" s="309"/>
      <c r="BD69" s="309"/>
      <c r="BE69" s="309"/>
      <c r="BF69" s="309"/>
      <c r="BG69" s="309"/>
      <c r="BH69" s="309"/>
      <c r="BI69" s="309"/>
      <c r="BJ69" s="309"/>
      <c r="BK69" s="309"/>
      <c r="BL69" s="309"/>
      <c r="BM69" s="309"/>
      <c r="BN69" s="309"/>
      <c r="BO69" s="309"/>
      <c r="BP69" s="309"/>
      <c r="BQ69" s="309"/>
      <c r="BR69" s="309"/>
      <c r="BS69" s="309"/>
      <c r="BT69" s="309"/>
      <c r="BU69" s="309"/>
      <c r="BV69" s="309"/>
      <c r="BW69" s="309"/>
      <c r="BX69" s="309"/>
      <c r="BY69" s="309"/>
      <c r="BZ69" s="309"/>
      <c r="CA69" s="309"/>
      <c r="CB69" s="309"/>
      <c r="CC69" s="309"/>
      <c r="CD69" s="309"/>
      <c r="CE69" s="309"/>
      <c r="CF69" s="309"/>
      <c r="CG69" s="309"/>
      <c r="CH69" s="309"/>
      <c r="CI69" s="309"/>
      <c r="CJ69" s="309"/>
      <c r="CK69" s="309"/>
      <c r="CL69" s="309"/>
      <c r="CM69" s="309"/>
      <c r="CN69" s="309"/>
      <c r="CO69" s="309"/>
      <c r="CP69" s="309"/>
      <c r="CQ69" s="309"/>
    </row>
    <row r="70" spans="1:95" ht="12.75">
      <c r="A70" s="309"/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09"/>
      <c r="AV70" s="309"/>
      <c r="AW70" s="309"/>
      <c r="AX70" s="309"/>
      <c r="AY70" s="309"/>
      <c r="AZ70" s="309"/>
      <c r="BA70" s="309"/>
      <c r="BB70" s="309"/>
      <c r="BC70" s="309"/>
      <c r="BD70" s="309"/>
      <c r="BE70" s="309"/>
      <c r="BF70" s="309"/>
      <c r="BG70" s="309"/>
      <c r="BH70" s="309"/>
      <c r="BI70" s="309"/>
      <c r="BJ70" s="309"/>
      <c r="BK70" s="309"/>
      <c r="BL70" s="309"/>
      <c r="BM70" s="309"/>
      <c r="BN70" s="309"/>
      <c r="BO70" s="309"/>
      <c r="BP70" s="309"/>
      <c r="BQ70" s="309"/>
      <c r="BR70" s="309"/>
      <c r="BS70" s="309"/>
      <c r="BT70" s="309"/>
      <c r="BU70" s="309"/>
      <c r="BV70" s="309"/>
      <c r="BW70" s="309"/>
      <c r="BX70" s="309"/>
      <c r="BY70" s="309"/>
      <c r="BZ70" s="309"/>
      <c r="CA70" s="309"/>
      <c r="CB70" s="309"/>
      <c r="CC70" s="309"/>
      <c r="CD70" s="309"/>
      <c r="CE70" s="309"/>
      <c r="CF70" s="309"/>
      <c r="CG70" s="309"/>
      <c r="CH70" s="309"/>
      <c r="CI70" s="309"/>
      <c r="CJ70" s="309"/>
      <c r="CK70" s="309"/>
      <c r="CL70" s="309"/>
      <c r="CM70" s="309"/>
      <c r="CN70" s="309"/>
      <c r="CO70" s="309"/>
      <c r="CP70" s="309"/>
      <c r="CQ70" s="309"/>
    </row>
    <row r="71" spans="1:95" ht="12.75">
      <c r="A71" s="309"/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09"/>
      <c r="AL71" s="309"/>
      <c r="AM71" s="309"/>
      <c r="AN71" s="309"/>
      <c r="AO71" s="309"/>
      <c r="AP71" s="309"/>
      <c r="AQ71" s="309"/>
      <c r="AR71" s="309"/>
      <c r="AS71" s="309"/>
      <c r="AT71" s="309"/>
      <c r="AU71" s="309"/>
      <c r="AV71" s="309"/>
      <c r="AW71" s="309"/>
      <c r="AX71" s="309"/>
      <c r="AY71" s="309"/>
      <c r="AZ71" s="309"/>
      <c r="BA71" s="309"/>
      <c r="BB71" s="309"/>
      <c r="BC71" s="309"/>
      <c r="BD71" s="309"/>
      <c r="BE71" s="309"/>
      <c r="BF71" s="309"/>
      <c r="BG71" s="309"/>
      <c r="BH71" s="309"/>
      <c r="BI71" s="309"/>
      <c r="BJ71" s="309"/>
      <c r="BK71" s="309"/>
      <c r="BL71" s="309"/>
      <c r="BM71" s="309"/>
      <c r="BN71" s="309"/>
      <c r="BO71" s="309"/>
      <c r="BP71" s="309"/>
      <c r="BQ71" s="309"/>
      <c r="BR71" s="309"/>
      <c r="BS71" s="309"/>
      <c r="BT71" s="309"/>
      <c r="BU71" s="309"/>
      <c r="BV71" s="309"/>
      <c r="BW71" s="309"/>
      <c r="BX71" s="309"/>
      <c r="BY71" s="309"/>
      <c r="BZ71" s="309"/>
      <c r="CA71" s="309"/>
      <c r="CB71" s="309"/>
      <c r="CC71" s="309"/>
      <c r="CD71" s="309"/>
      <c r="CE71" s="309"/>
      <c r="CF71" s="309"/>
      <c r="CG71" s="309"/>
      <c r="CH71" s="309"/>
      <c r="CI71" s="309"/>
      <c r="CJ71" s="309"/>
      <c r="CK71" s="309"/>
      <c r="CL71" s="309"/>
      <c r="CM71" s="309"/>
      <c r="CN71" s="309"/>
      <c r="CO71" s="309"/>
      <c r="CP71" s="309"/>
      <c r="CQ71" s="309"/>
    </row>
    <row r="72" spans="1:95" ht="12.75">
      <c r="A72" s="309"/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09"/>
      <c r="AP72" s="309"/>
      <c r="AQ72" s="309"/>
      <c r="AR72" s="309"/>
      <c r="AS72" s="309"/>
      <c r="AT72" s="309"/>
      <c r="AU72" s="309"/>
      <c r="AV72" s="309"/>
      <c r="AW72" s="309"/>
      <c r="AX72" s="309"/>
      <c r="AY72" s="309"/>
      <c r="AZ72" s="309"/>
      <c r="BA72" s="309"/>
      <c r="BB72" s="309"/>
      <c r="BC72" s="309"/>
      <c r="BD72" s="309"/>
      <c r="BE72" s="309"/>
      <c r="BF72" s="309"/>
      <c r="BG72" s="309"/>
      <c r="BH72" s="309"/>
      <c r="BI72" s="309"/>
      <c r="BJ72" s="309"/>
      <c r="BK72" s="309"/>
      <c r="BL72" s="309"/>
      <c r="BM72" s="309"/>
      <c r="BN72" s="309"/>
      <c r="BO72" s="309"/>
      <c r="BP72" s="309"/>
      <c r="BQ72" s="309"/>
      <c r="BR72" s="309"/>
      <c r="BS72" s="309"/>
      <c r="BT72" s="309"/>
      <c r="BU72" s="309"/>
      <c r="BV72" s="309"/>
      <c r="BW72" s="309"/>
      <c r="BX72" s="309"/>
      <c r="BY72" s="309"/>
      <c r="BZ72" s="309"/>
      <c r="CA72" s="309"/>
      <c r="CB72" s="309"/>
      <c r="CC72" s="309"/>
      <c r="CD72" s="309"/>
      <c r="CE72" s="309"/>
      <c r="CF72" s="309"/>
      <c r="CG72" s="309"/>
      <c r="CH72" s="309"/>
      <c r="CI72" s="309"/>
      <c r="CJ72" s="309"/>
      <c r="CK72" s="309"/>
      <c r="CL72" s="309"/>
      <c r="CM72" s="309"/>
      <c r="CN72" s="309"/>
      <c r="CO72" s="309"/>
      <c r="CP72" s="309"/>
      <c r="CQ72" s="309"/>
    </row>
    <row r="73" spans="1:95" ht="12.75">
      <c r="A73" s="309"/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309"/>
      <c r="AS73" s="309"/>
      <c r="AT73" s="309"/>
      <c r="AU73" s="309"/>
      <c r="AV73" s="309"/>
      <c r="AW73" s="309"/>
      <c r="AX73" s="309"/>
      <c r="AY73" s="309"/>
      <c r="AZ73" s="309"/>
      <c r="BA73" s="309"/>
      <c r="BB73" s="309"/>
      <c r="BC73" s="309"/>
      <c r="BD73" s="309"/>
      <c r="BE73" s="309"/>
      <c r="BF73" s="309"/>
      <c r="BG73" s="309"/>
      <c r="BH73" s="309"/>
      <c r="BI73" s="309"/>
      <c r="BJ73" s="309"/>
      <c r="BK73" s="309"/>
      <c r="BL73" s="309"/>
      <c r="BM73" s="309"/>
      <c r="BN73" s="309"/>
      <c r="BO73" s="309"/>
      <c r="BP73" s="309"/>
      <c r="BQ73" s="309"/>
      <c r="BR73" s="309"/>
      <c r="BS73" s="309"/>
      <c r="BT73" s="309"/>
      <c r="BU73" s="309"/>
      <c r="BV73" s="309"/>
      <c r="BW73" s="309"/>
      <c r="BX73" s="309"/>
      <c r="BY73" s="309"/>
      <c r="BZ73" s="309"/>
      <c r="CA73" s="309"/>
      <c r="CB73" s="309"/>
      <c r="CC73" s="309"/>
      <c r="CD73" s="309"/>
      <c r="CE73" s="309"/>
      <c r="CF73" s="309"/>
      <c r="CG73" s="309"/>
      <c r="CH73" s="309"/>
      <c r="CI73" s="309"/>
      <c r="CJ73" s="309"/>
      <c r="CK73" s="309"/>
      <c r="CL73" s="309"/>
      <c r="CM73" s="309"/>
      <c r="CN73" s="309"/>
      <c r="CO73" s="309"/>
      <c r="CP73" s="309"/>
      <c r="CQ73" s="309"/>
    </row>
    <row r="74" spans="1:95" ht="12.75">
      <c r="A74" s="309"/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  <c r="AL74" s="309"/>
      <c r="AM74" s="309"/>
      <c r="AN74" s="309"/>
      <c r="AO74" s="309"/>
      <c r="AP74" s="309"/>
      <c r="AQ74" s="309"/>
      <c r="AR74" s="309"/>
      <c r="AS74" s="309"/>
      <c r="AT74" s="309"/>
      <c r="AU74" s="309"/>
      <c r="AV74" s="309"/>
      <c r="AW74" s="309"/>
      <c r="AX74" s="309"/>
      <c r="AY74" s="309"/>
      <c r="AZ74" s="309"/>
      <c r="BA74" s="309"/>
      <c r="BB74" s="309"/>
      <c r="BC74" s="309"/>
      <c r="BD74" s="309"/>
      <c r="BE74" s="309"/>
      <c r="BF74" s="309"/>
      <c r="BG74" s="309"/>
      <c r="BH74" s="309"/>
      <c r="BI74" s="309"/>
      <c r="BJ74" s="309"/>
      <c r="BK74" s="309"/>
      <c r="BL74" s="309"/>
      <c r="BM74" s="309"/>
      <c r="BN74" s="309"/>
      <c r="BO74" s="309"/>
      <c r="BP74" s="309"/>
      <c r="BQ74" s="309"/>
      <c r="BR74" s="309"/>
      <c r="BS74" s="309"/>
      <c r="BT74" s="309"/>
      <c r="BU74" s="309"/>
      <c r="BV74" s="309"/>
      <c r="BW74" s="309"/>
      <c r="BX74" s="309"/>
      <c r="BY74" s="309"/>
      <c r="BZ74" s="309"/>
      <c r="CA74" s="309"/>
      <c r="CB74" s="309"/>
      <c r="CC74" s="309"/>
      <c r="CD74" s="309"/>
      <c r="CE74" s="309"/>
      <c r="CF74" s="309"/>
      <c r="CG74" s="309"/>
      <c r="CH74" s="309"/>
      <c r="CI74" s="309"/>
      <c r="CJ74" s="309"/>
      <c r="CK74" s="309"/>
      <c r="CL74" s="309"/>
      <c r="CM74" s="309"/>
      <c r="CN74" s="309"/>
      <c r="CO74" s="309"/>
      <c r="CP74" s="309"/>
      <c r="CQ74" s="309"/>
    </row>
    <row r="75" spans="1:95" ht="12.75">
      <c r="A75" s="309"/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09"/>
      <c r="AV75" s="309"/>
      <c r="AW75" s="309"/>
      <c r="AX75" s="309"/>
      <c r="AY75" s="309"/>
      <c r="AZ75" s="309"/>
      <c r="BA75" s="309"/>
      <c r="BB75" s="309"/>
      <c r="BC75" s="309"/>
      <c r="BD75" s="309"/>
      <c r="BE75" s="309"/>
      <c r="BF75" s="309"/>
      <c r="BG75" s="309"/>
      <c r="BH75" s="309"/>
      <c r="BI75" s="309"/>
      <c r="BJ75" s="309"/>
      <c r="BK75" s="309"/>
      <c r="BL75" s="309"/>
      <c r="BM75" s="309"/>
      <c r="BN75" s="309"/>
      <c r="BO75" s="309"/>
      <c r="BP75" s="309"/>
      <c r="BQ75" s="309"/>
      <c r="BR75" s="309"/>
      <c r="BS75" s="309"/>
      <c r="BT75" s="309"/>
      <c r="BU75" s="309"/>
      <c r="BV75" s="309"/>
      <c r="BW75" s="309"/>
      <c r="BX75" s="309"/>
      <c r="BY75" s="309"/>
      <c r="BZ75" s="309"/>
      <c r="CA75" s="309"/>
      <c r="CB75" s="309"/>
      <c r="CC75" s="309"/>
      <c r="CD75" s="309"/>
      <c r="CE75" s="309"/>
      <c r="CF75" s="309"/>
      <c r="CG75" s="309"/>
      <c r="CH75" s="309"/>
      <c r="CI75" s="309"/>
      <c r="CJ75" s="309"/>
      <c r="CK75" s="309"/>
      <c r="CL75" s="309"/>
      <c r="CM75" s="309"/>
      <c r="CN75" s="309"/>
      <c r="CO75" s="309"/>
      <c r="CP75" s="309"/>
      <c r="CQ75" s="309"/>
    </row>
    <row r="76" spans="1:95" ht="12.75">
      <c r="A76" s="309"/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/>
      <c r="AV76" s="309"/>
      <c r="AW76" s="309"/>
      <c r="AX76" s="309"/>
      <c r="AY76" s="309"/>
      <c r="AZ76" s="309"/>
      <c r="BA76" s="309"/>
      <c r="BB76" s="309"/>
      <c r="BC76" s="309"/>
      <c r="BD76" s="309"/>
      <c r="BE76" s="309"/>
      <c r="BF76" s="309"/>
      <c r="BG76" s="309"/>
      <c r="BH76" s="309"/>
      <c r="BI76" s="309"/>
      <c r="BJ76" s="309"/>
      <c r="BK76" s="309"/>
      <c r="BL76" s="309"/>
      <c r="BM76" s="309"/>
      <c r="BN76" s="309"/>
      <c r="BO76" s="309"/>
      <c r="BP76" s="309"/>
      <c r="BQ76" s="309"/>
      <c r="BR76" s="309"/>
      <c r="BS76" s="309"/>
      <c r="BT76" s="309"/>
      <c r="BU76" s="309"/>
      <c r="BV76" s="309"/>
      <c r="BW76" s="309"/>
      <c r="BX76" s="309"/>
      <c r="BY76" s="309"/>
      <c r="BZ76" s="309"/>
      <c r="CA76" s="309"/>
      <c r="CB76" s="309"/>
      <c r="CC76" s="309"/>
      <c r="CD76" s="309"/>
      <c r="CE76" s="309"/>
      <c r="CF76" s="309"/>
      <c r="CG76" s="309"/>
      <c r="CH76" s="309"/>
      <c r="CI76" s="309"/>
      <c r="CJ76" s="309"/>
      <c r="CK76" s="309"/>
      <c r="CL76" s="309"/>
      <c r="CM76" s="309"/>
      <c r="CN76" s="309"/>
      <c r="CO76" s="309"/>
      <c r="CP76" s="309"/>
      <c r="CQ76" s="309"/>
    </row>
    <row r="77" spans="1:95" ht="12.75">
      <c r="A77" s="309"/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  <c r="AV77" s="309"/>
      <c r="AW77" s="309"/>
      <c r="AX77" s="309"/>
      <c r="AY77" s="309"/>
      <c r="AZ77" s="309"/>
      <c r="BA77" s="309"/>
      <c r="BB77" s="309"/>
      <c r="BC77" s="309"/>
      <c r="BD77" s="309"/>
      <c r="BE77" s="309"/>
      <c r="BF77" s="309"/>
      <c r="BG77" s="309"/>
      <c r="BH77" s="309"/>
      <c r="BI77" s="309"/>
      <c r="BJ77" s="309"/>
      <c r="BK77" s="309"/>
      <c r="BL77" s="309"/>
      <c r="BM77" s="309"/>
      <c r="BN77" s="309"/>
      <c r="BO77" s="309"/>
      <c r="BP77" s="309"/>
      <c r="BQ77" s="309"/>
      <c r="BR77" s="309"/>
      <c r="BS77" s="309"/>
      <c r="BT77" s="309"/>
      <c r="BU77" s="309"/>
      <c r="BV77" s="309"/>
      <c r="BW77" s="309"/>
      <c r="BX77" s="309"/>
      <c r="BY77" s="309"/>
      <c r="BZ77" s="309"/>
      <c r="CA77" s="309"/>
      <c r="CB77" s="309"/>
      <c r="CC77" s="309"/>
      <c r="CD77" s="309"/>
      <c r="CE77" s="309"/>
      <c r="CF77" s="309"/>
      <c r="CG77" s="309"/>
      <c r="CH77" s="309"/>
      <c r="CI77" s="309"/>
      <c r="CJ77" s="309"/>
      <c r="CK77" s="309"/>
      <c r="CL77" s="309"/>
      <c r="CM77" s="309"/>
      <c r="CN77" s="309"/>
      <c r="CO77" s="309"/>
      <c r="CP77" s="309"/>
      <c r="CQ77" s="309"/>
    </row>
    <row r="78" spans="1:95" ht="12.75">
      <c r="A78" s="309"/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309"/>
      <c r="AV78" s="309"/>
      <c r="AW78" s="309"/>
      <c r="AX78" s="309"/>
      <c r="AY78" s="309"/>
      <c r="AZ78" s="309"/>
      <c r="BA78" s="309"/>
      <c r="BB78" s="309"/>
      <c r="BC78" s="309"/>
      <c r="BD78" s="309"/>
      <c r="BE78" s="309"/>
      <c r="BF78" s="309"/>
      <c r="BG78" s="309"/>
      <c r="BH78" s="309"/>
      <c r="BI78" s="309"/>
      <c r="BJ78" s="309"/>
      <c r="BK78" s="309"/>
      <c r="BL78" s="309"/>
      <c r="BM78" s="309"/>
      <c r="BN78" s="309"/>
      <c r="BO78" s="309"/>
      <c r="BP78" s="309"/>
      <c r="BQ78" s="309"/>
      <c r="BR78" s="309"/>
      <c r="BS78" s="309"/>
      <c r="BT78" s="309"/>
      <c r="BU78" s="309"/>
      <c r="BV78" s="309"/>
      <c r="BW78" s="309"/>
      <c r="BX78" s="309"/>
      <c r="BY78" s="309"/>
      <c r="BZ78" s="309"/>
      <c r="CA78" s="309"/>
      <c r="CB78" s="309"/>
      <c r="CC78" s="309"/>
      <c r="CD78" s="309"/>
      <c r="CE78" s="309"/>
      <c r="CF78" s="309"/>
      <c r="CG78" s="309"/>
      <c r="CH78" s="309"/>
      <c r="CI78" s="309"/>
      <c r="CJ78" s="309"/>
      <c r="CK78" s="309"/>
      <c r="CL78" s="309"/>
      <c r="CM78" s="309"/>
      <c r="CN78" s="309"/>
      <c r="CO78" s="309"/>
      <c r="CP78" s="309"/>
      <c r="CQ78" s="309"/>
    </row>
    <row r="79" spans="1:95" ht="12.75">
      <c r="A79" s="309"/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09"/>
      <c r="AX79" s="309"/>
      <c r="AY79" s="309"/>
      <c r="AZ79" s="309"/>
      <c r="BA79" s="309"/>
      <c r="BB79" s="309"/>
      <c r="BC79" s="309"/>
      <c r="BD79" s="309"/>
      <c r="BE79" s="309"/>
      <c r="BF79" s="309"/>
      <c r="BG79" s="309"/>
      <c r="BH79" s="309"/>
      <c r="BI79" s="309"/>
      <c r="BJ79" s="309"/>
      <c r="BK79" s="309"/>
      <c r="BL79" s="309"/>
      <c r="BM79" s="309"/>
      <c r="BN79" s="309"/>
      <c r="BO79" s="309"/>
      <c r="BP79" s="309"/>
      <c r="BQ79" s="309"/>
      <c r="BR79" s="309"/>
      <c r="BS79" s="309"/>
      <c r="BT79" s="309"/>
      <c r="BU79" s="309"/>
      <c r="BV79" s="309"/>
      <c r="BW79" s="309"/>
      <c r="BX79" s="309"/>
      <c r="BY79" s="309"/>
      <c r="BZ79" s="309"/>
      <c r="CA79" s="309"/>
      <c r="CB79" s="309"/>
      <c r="CC79" s="309"/>
      <c r="CD79" s="309"/>
      <c r="CE79" s="309"/>
      <c r="CF79" s="309"/>
      <c r="CG79" s="309"/>
      <c r="CH79" s="309"/>
      <c r="CI79" s="309"/>
      <c r="CJ79" s="309"/>
      <c r="CK79" s="309"/>
      <c r="CL79" s="309"/>
      <c r="CM79" s="309"/>
      <c r="CN79" s="309"/>
      <c r="CO79" s="309"/>
      <c r="CP79" s="309"/>
      <c r="CQ79" s="309"/>
    </row>
    <row r="80" spans="1:95" ht="12.75">
      <c r="A80" s="309"/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09"/>
      <c r="AX80" s="309"/>
      <c r="AY80" s="309"/>
      <c r="AZ80" s="309"/>
      <c r="BA80" s="309"/>
      <c r="BB80" s="309"/>
      <c r="BC80" s="309"/>
      <c r="BD80" s="309"/>
      <c r="BE80" s="309"/>
      <c r="BF80" s="309"/>
      <c r="BG80" s="309"/>
      <c r="BH80" s="309"/>
      <c r="BI80" s="309"/>
      <c r="BJ80" s="309"/>
      <c r="BK80" s="309"/>
      <c r="BL80" s="309"/>
      <c r="BM80" s="309"/>
      <c r="BN80" s="309"/>
      <c r="BO80" s="309"/>
      <c r="BP80" s="309"/>
      <c r="BQ80" s="309"/>
      <c r="BR80" s="309"/>
      <c r="BS80" s="309"/>
      <c r="BT80" s="309"/>
      <c r="BU80" s="309"/>
      <c r="BV80" s="309"/>
      <c r="BW80" s="309"/>
      <c r="BX80" s="309"/>
      <c r="BY80" s="309"/>
      <c r="BZ80" s="309"/>
      <c r="CA80" s="309"/>
      <c r="CB80" s="309"/>
      <c r="CC80" s="309"/>
      <c r="CD80" s="309"/>
      <c r="CE80" s="309"/>
      <c r="CF80" s="309"/>
      <c r="CG80" s="309"/>
      <c r="CH80" s="309"/>
      <c r="CI80" s="309"/>
      <c r="CJ80" s="309"/>
      <c r="CK80" s="309"/>
      <c r="CL80" s="309"/>
      <c r="CM80" s="309"/>
      <c r="CN80" s="309"/>
      <c r="CO80" s="309"/>
      <c r="CP80" s="309"/>
      <c r="CQ80" s="309"/>
    </row>
    <row r="81" spans="1:95" ht="12.75">
      <c r="A81" s="309"/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09"/>
      <c r="AW81" s="309"/>
      <c r="AX81" s="309"/>
      <c r="AY81" s="309"/>
      <c r="AZ81" s="309"/>
      <c r="BA81" s="309"/>
      <c r="BB81" s="309"/>
      <c r="BC81" s="309"/>
      <c r="BD81" s="309"/>
      <c r="BE81" s="309"/>
      <c r="BF81" s="309"/>
      <c r="BG81" s="309"/>
      <c r="BH81" s="309"/>
      <c r="BI81" s="309"/>
      <c r="BJ81" s="309"/>
      <c r="BK81" s="309"/>
      <c r="BL81" s="309"/>
      <c r="BM81" s="309"/>
      <c r="BN81" s="309"/>
      <c r="BO81" s="309"/>
      <c r="BP81" s="309"/>
      <c r="BQ81" s="309"/>
      <c r="BR81" s="309"/>
      <c r="BS81" s="309"/>
      <c r="BT81" s="309"/>
      <c r="BU81" s="309"/>
      <c r="BV81" s="309"/>
      <c r="BW81" s="309"/>
      <c r="BX81" s="309"/>
      <c r="BY81" s="309"/>
      <c r="BZ81" s="309"/>
      <c r="CA81" s="309"/>
      <c r="CB81" s="309"/>
      <c r="CC81" s="309"/>
      <c r="CD81" s="309"/>
      <c r="CE81" s="309"/>
      <c r="CF81" s="309"/>
      <c r="CG81" s="309"/>
      <c r="CH81" s="309"/>
      <c r="CI81" s="309"/>
      <c r="CJ81" s="309"/>
      <c r="CK81" s="309"/>
      <c r="CL81" s="309"/>
      <c r="CM81" s="309"/>
      <c r="CN81" s="309"/>
      <c r="CO81" s="309"/>
      <c r="CP81" s="309"/>
      <c r="CQ81" s="309"/>
    </row>
    <row r="82" spans="1:95" ht="12.75">
      <c r="A82" s="309"/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  <c r="AS82" s="309"/>
      <c r="AT82" s="309"/>
      <c r="AU82" s="309"/>
      <c r="AV82" s="309"/>
      <c r="AW82" s="309"/>
      <c r="AX82" s="309"/>
      <c r="AY82" s="309"/>
      <c r="AZ82" s="309"/>
      <c r="BA82" s="309"/>
      <c r="BB82" s="309"/>
      <c r="BC82" s="309"/>
      <c r="BD82" s="309"/>
      <c r="BE82" s="309"/>
      <c r="BF82" s="309"/>
      <c r="BG82" s="309"/>
      <c r="BH82" s="309"/>
      <c r="BI82" s="309"/>
      <c r="BJ82" s="309"/>
      <c r="BK82" s="309"/>
      <c r="BL82" s="309"/>
      <c r="BM82" s="309"/>
      <c r="BN82" s="309"/>
      <c r="BO82" s="309"/>
      <c r="BP82" s="309"/>
      <c r="BQ82" s="309"/>
      <c r="BR82" s="309"/>
      <c r="BS82" s="309"/>
      <c r="BT82" s="309"/>
      <c r="BU82" s="309"/>
      <c r="BV82" s="309"/>
      <c r="BW82" s="309"/>
      <c r="BX82" s="309"/>
      <c r="BY82" s="309"/>
      <c r="BZ82" s="309"/>
      <c r="CA82" s="309"/>
      <c r="CB82" s="309"/>
      <c r="CC82" s="309"/>
      <c r="CD82" s="309"/>
      <c r="CE82" s="309"/>
      <c r="CF82" s="309"/>
      <c r="CG82" s="309"/>
      <c r="CH82" s="309"/>
      <c r="CI82" s="309"/>
      <c r="CJ82" s="309"/>
      <c r="CK82" s="309"/>
      <c r="CL82" s="309"/>
      <c r="CM82" s="309"/>
      <c r="CN82" s="309"/>
      <c r="CO82" s="309"/>
      <c r="CP82" s="309"/>
      <c r="CQ82" s="309"/>
    </row>
    <row r="83" spans="1:95" ht="12.75">
      <c r="A83" s="309"/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09"/>
      <c r="AX83" s="309"/>
      <c r="AY83" s="309"/>
      <c r="AZ83" s="309"/>
      <c r="BA83" s="309"/>
      <c r="BB83" s="309"/>
      <c r="BC83" s="309"/>
      <c r="BD83" s="309"/>
      <c r="BE83" s="309"/>
      <c r="BF83" s="309"/>
      <c r="BG83" s="309"/>
      <c r="BH83" s="309"/>
      <c r="BI83" s="309"/>
      <c r="BJ83" s="309"/>
      <c r="BK83" s="309"/>
      <c r="BL83" s="309"/>
      <c r="BM83" s="309"/>
      <c r="BN83" s="309"/>
      <c r="BO83" s="309"/>
      <c r="BP83" s="309"/>
      <c r="BQ83" s="309"/>
      <c r="BR83" s="309"/>
      <c r="BS83" s="309"/>
      <c r="BT83" s="309"/>
      <c r="BU83" s="309"/>
      <c r="BV83" s="309"/>
      <c r="BW83" s="309"/>
      <c r="BX83" s="309"/>
      <c r="BY83" s="309"/>
      <c r="BZ83" s="309"/>
      <c r="CA83" s="309"/>
      <c r="CB83" s="309"/>
      <c r="CC83" s="309"/>
      <c r="CD83" s="309"/>
      <c r="CE83" s="309"/>
      <c r="CF83" s="309"/>
      <c r="CG83" s="309"/>
      <c r="CH83" s="309"/>
      <c r="CI83" s="309"/>
      <c r="CJ83" s="309"/>
      <c r="CK83" s="309"/>
      <c r="CL83" s="309"/>
      <c r="CM83" s="309"/>
      <c r="CN83" s="309"/>
      <c r="CO83" s="309"/>
      <c r="CP83" s="309"/>
      <c r="CQ83" s="309"/>
    </row>
    <row r="84" spans="1:95" ht="12.75">
      <c r="A84" s="309"/>
      <c r="B84" s="309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9"/>
      <c r="AU84" s="309"/>
      <c r="AV84" s="309"/>
      <c r="AW84" s="309"/>
      <c r="AX84" s="309"/>
      <c r="AY84" s="309"/>
      <c r="AZ84" s="309"/>
      <c r="BA84" s="309"/>
      <c r="BB84" s="309"/>
      <c r="BC84" s="309"/>
      <c r="BD84" s="309"/>
      <c r="BE84" s="309"/>
      <c r="BF84" s="309"/>
      <c r="BG84" s="309"/>
      <c r="BH84" s="309"/>
      <c r="BI84" s="309"/>
      <c r="BJ84" s="309"/>
      <c r="BK84" s="309"/>
      <c r="BL84" s="309"/>
      <c r="BM84" s="309"/>
      <c r="BN84" s="309"/>
      <c r="BO84" s="309"/>
      <c r="BP84" s="309"/>
      <c r="BQ84" s="309"/>
      <c r="BR84" s="309"/>
      <c r="BS84" s="309"/>
      <c r="BT84" s="309"/>
      <c r="BU84" s="309"/>
      <c r="BV84" s="309"/>
      <c r="BW84" s="309"/>
      <c r="BX84" s="309"/>
      <c r="BY84" s="309"/>
      <c r="BZ84" s="309"/>
      <c r="CA84" s="309"/>
      <c r="CB84" s="309"/>
      <c r="CC84" s="309"/>
      <c r="CD84" s="309"/>
      <c r="CE84" s="309"/>
      <c r="CF84" s="309"/>
      <c r="CG84" s="309"/>
      <c r="CH84" s="309"/>
      <c r="CI84" s="309"/>
      <c r="CJ84" s="309"/>
      <c r="CK84" s="309"/>
      <c r="CL84" s="309"/>
      <c r="CM84" s="309"/>
      <c r="CN84" s="309"/>
      <c r="CO84" s="309"/>
      <c r="CP84" s="309"/>
      <c r="CQ84" s="309"/>
    </row>
    <row r="85" spans="1:95" ht="12.75">
      <c r="A85" s="309"/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  <c r="BA85" s="309"/>
      <c r="BB85" s="309"/>
      <c r="BC85" s="309"/>
      <c r="BD85" s="309"/>
      <c r="BE85" s="309"/>
      <c r="BF85" s="309"/>
      <c r="BG85" s="309"/>
      <c r="BH85" s="309"/>
      <c r="BI85" s="309"/>
      <c r="BJ85" s="309"/>
      <c r="BK85" s="309"/>
      <c r="BL85" s="309"/>
      <c r="BM85" s="309"/>
      <c r="BN85" s="309"/>
      <c r="BO85" s="309"/>
      <c r="BP85" s="309"/>
      <c r="BQ85" s="309"/>
      <c r="BR85" s="309"/>
      <c r="BS85" s="309"/>
      <c r="BT85" s="309"/>
      <c r="BU85" s="309"/>
      <c r="BV85" s="309"/>
      <c r="BW85" s="309"/>
      <c r="BX85" s="309"/>
      <c r="BY85" s="309"/>
      <c r="BZ85" s="309"/>
      <c r="CA85" s="309"/>
      <c r="CB85" s="309"/>
      <c r="CC85" s="309"/>
      <c r="CD85" s="309"/>
      <c r="CE85" s="309"/>
      <c r="CF85" s="309"/>
      <c r="CG85" s="309"/>
      <c r="CH85" s="309"/>
      <c r="CI85" s="309"/>
      <c r="CJ85" s="309"/>
      <c r="CK85" s="309"/>
      <c r="CL85" s="309"/>
      <c r="CM85" s="309"/>
      <c r="CN85" s="309"/>
      <c r="CO85" s="309"/>
      <c r="CP85" s="309"/>
      <c r="CQ85" s="309"/>
    </row>
    <row r="86" spans="1:95" ht="12.75">
      <c r="A86" s="309"/>
      <c r="B86" s="309"/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09"/>
      <c r="AZ86" s="309"/>
      <c r="BA86" s="309"/>
      <c r="BB86" s="309"/>
      <c r="BC86" s="309"/>
      <c r="BD86" s="309"/>
      <c r="BE86" s="309"/>
      <c r="BF86" s="309"/>
      <c r="BG86" s="309"/>
      <c r="BH86" s="309"/>
      <c r="BI86" s="309"/>
      <c r="BJ86" s="309"/>
      <c r="BK86" s="309"/>
      <c r="BL86" s="309"/>
      <c r="BM86" s="309"/>
      <c r="BN86" s="309"/>
      <c r="BO86" s="309"/>
      <c r="BP86" s="309"/>
      <c r="BQ86" s="309"/>
      <c r="BR86" s="309"/>
      <c r="BS86" s="309"/>
      <c r="BT86" s="309"/>
      <c r="BU86" s="309"/>
      <c r="BV86" s="309"/>
      <c r="BW86" s="309"/>
      <c r="BX86" s="309"/>
      <c r="BY86" s="309"/>
      <c r="BZ86" s="309"/>
      <c r="CA86" s="309"/>
      <c r="CB86" s="309"/>
      <c r="CC86" s="309"/>
      <c r="CD86" s="309"/>
      <c r="CE86" s="309"/>
      <c r="CF86" s="309"/>
      <c r="CG86" s="309"/>
      <c r="CH86" s="309"/>
      <c r="CI86" s="309"/>
      <c r="CJ86" s="309"/>
      <c r="CK86" s="309"/>
      <c r="CL86" s="309"/>
      <c r="CM86" s="309"/>
      <c r="CN86" s="309"/>
      <c r="CO86" s="309"/>
      <c r="CP86" s="309"/>
      <c r="CQ86" s="309"/>
    </row>
    <row r="87" spans="1:95" ht="12.75">
      <c r="A87" s="309"/>
      <c r="B87" s="309"/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9"/>
      <c r="AU87" s="309"/>
      <c r="AV87" s="309"/>
      <c r="AW87" s="309"/>
      <c r="AX87" s="309"/>
      <c r="AY87" s="309"/>
      <c r="AZ87" s="309"/>
      <c r="BA87" s="309"/>
      <c r="BB87" s="309"/>
      <c r="BC87" s="309"/>
      <c r="BD87" s="309"/>
      <c r="BE87" s="309"/>
      <c r="BF87" s="309"/>
      <c r="BG87" s="309"/>
      <c r="BH87" s="309"/>
      <c r="BI87" s="309"/>
      <c r="BJ87" s="309"/>
      <c r="BK87" s="309"/>
      <c r="BL87" s="309"/>
      <c r="BM87" s="309"/>
      <c r="BN87" s="309"/>
      <c r="BO87" s="309"/>
      <c r="BP87" s="309"/>
      <c r="BQ87" s="309"/>
      <c r="BR87" s="309"/>
      <c r="BS87" s="309"/>
      <c r="BT87" s="309"/>
      <c r="BU87" s="309"/>
      <c r="BV87" s="309"/>
      <c r="BW87" s="309"/>
      <c r="BX87" s="309"/>
      <c r="BY87" s="309"/>
      <c r="BZ87" s="309"/>
      <c r="CA87" s="309"/>
      <c r="CB87" s="309"/>
      <c r="CC87" s="309"/>
      <c r="CD87" s="309"/>
      <c r="CE87" s="309"/>
      <c r="CF87" s="309"/>
      <c r="CG87" s="309"/>
      <c r="CH87" s="309"/>
      <c r="CI87" s="309"/>
      <c r="CJ87" s="309"/>
      <c r="CK87" s="309"/>
      <c r="CL87" s="309"/>
      <c r="CM87" s="309"/>
      <c r="CN87" s="309"/>
      <c r="CO87" s="309"/>
      <c r="CP87" s="309"/>
      <c r="CQ87" s="309"/>
    </row>
    <row r="88" spans="1:95" ht="12.75">
      <c r="A88" s="309"/>
      <c r="B88" s="309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09"/>
      <c r="BG88" s="309"/>
      <c r="BH88" s="309"/>
      <c r="BI88" s="309"/>
      <c r="BJ88" s="309"/>
      <c r="BK88" s="309"/>
      <c r="BL88" s="309"/>
      <c r="BM88" s="309"/>
      <c r="BN88" s="309"/>
      <c r="BO88" s="309"/>
      <c r="BP88" s="309"/>
      <c r="BQ88" s="309"/>
      <c r="BR88" s="309"/>
      <c r="BS88" s="309"/>
      <c r="BT88" s="309"/>
      <c r="BU88" s="309"/>
      <c r="BV88" s="309"/>
      <c r="BW88" s="309"/>
      <c r="BX88" s="309"/>
      <c r="BY88" s="309"/>
      <c r="BZ88" s="309"/>
      <c r="CA88" s="309"/>
      <c r="CB88" s="309"/>
      <c r="CC88" s="309"/>
      <c r="CD88" s="309"/>
      <c r="CE88" s="309"/>
      <c r="CF88" s="309"/>
      <c r="CG88" s="309"/>
      <c r="CH88" s="309"/>
      <c r="CI88" s="309"/>
      <c r="CJ88" s="309"/>
      <c r="CK88" s="309"/>
      <c r="CL88" s="309"/>
      <c r="CM88" s="309"/>
      <c r="CN88" s="309"/>
      <c r="CO88" s="309"/>
      <c r="CP88" s="309"/>
      <c r="CQ88" s="309"/>
    </row>
    <row r="89" spans="1:95" ht="12.75">
      <c r="A89" s="309"/>
      <c r="B89" s="309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  <c r="BD89" s="309"/>
      <c r="BE89" s="309"/>
      <c r="BF89" s="309"/>
      <c r="BG89" s="309"/>
      <c r="BH89" s="309"/>
      <c r="BI89" s="309"/>
      <c r="BJ89" s="309"/>
      <c r="BK89" s="309"/>
      <c r="BL89" s="309"/>
      <c r="BM89" s="309"/>
      <c r="BN89" s="309"/>
      <c r="BO89" s="309"/>
      <c r="BP89" s="309"/>
      <c r="BQ89" s="309"/>
      <c r="BR89" s="309"/>
      <c r="BS89" s="309"/>
      <c r="BT89" s="309"/>
      <c r="BU89" s="309"/>
      <c r="BV89" s="309"/>
      <c r="BW89" s="309"/>
      <c r="BX89" s="309"/>
      <c r="BY89" s="309"/>
      <c r="BZ89" s="309"/>
      <c r="CA89" s="309"/>
      <c r="CB89" s="309"/>
      <c r="CC89" s="309"/>
      <c r="CD89" s="309"/>
      <c r="CE89" s="309"/>
      <c r="CF89" s="309"/>
      <c r="CG89" s="309"/>
      <c r="CH89" s="309"/>
      <c r="CI89" s="309"/>
      <c r="CJ89" s="309"/>
      <c r="CK89" s="309"/>
      <c r="CL89" s="309"/>
      <c r="CM89" s="309"/>
      <c r="CN89" s="309"/>
      <c r="CO89" s="309"/>
      <c r="CP89" s="309"/>
      <c r="CQ89" s="309"/>
    </row>
    <row r="90" spans="1:95" ht="12.75">
      <c r="A90" s="309"/>
      <c r="B90" s="309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309"/>
      <c r="AM90" s="309"/>
      <c r="AN90" s="309"/>
      <c r="AO90" s="309"/>
      <c r="AP90" s="309"/>
      <c r="AQ90" s="309"/>
      <c r="AR90" s="309"/>
      <c r="AS90" s="309"/>
      <c r="AT90" s="309"/>
      <c r="AU90" s="309"/>
      <c r="AV90" s="309"/>
      <c r="AW90" s="309"/>
      <c r="AX90" s="309"/>
      <c r="AY90" s="309"/>
      <c r="AZ90" s="309"/>
      <c r="BA90" s="309"/>
      <c r="BB90" s="309"/>
      <c r="BC90" s="309"/>
      <c r="BD90" s="309"/>
      <c r="BE90" s="309"/>
      <c r="BF90" s="309"/>
      <c r="BG90" s="309"/>
      <c r="BH90" s="309"/>
      <c r="BI90" s="309"/>
      <c r="BJ90" s="309"/>
      <c r="BK90" s="309"/>
      <c r="BL90" s="309"/>
      <c r="BM90" s="309"/>
      <c r="BN90" s="309"/>
      <c r="BO90" s="309"/>
      <c r="BP90" s="309"/>
      <c r="BQ90" s="309"/>
      <c r="BR90" s="309"/>
      <c r="BS90" s="309"/>
      <c r="BT90" s="309"/>
      <c r="BU90" s="309"/>
      <c r="BV90" s="309"/>
      <c r="BW90" s="309"/>
      <c r="BX90" s="309"/>
      <c r="BY90" s="309"/>
      <c r="BZ90" s="309"/>
      <c r="CA90" s="309"/>
      <c r="CB90" s="309"/>
      <c r="CC90" s="309"/>
      <c r="CD90" s="309"/>
      <c r="CE90" s="309"/>
      <c r="CF90" s="309"/>
      <c r="CG90" s="309"/>
      <c r="CH90" s="309"/>
      <c r="CI90" s="309"/>
      <c r="CJ90" s="309"/>
      <c r="CK90" s="309"/>
      <c r="CL90" s="309"/>
      <c r="CM90" s="309"/>
      <c r="CN90" s="309"/>
      <c r="CO90" s="309"/>
      <c r="CP90" s="309"/>
      <c r="CQ90" s="309"/>
    </row>
    <row r="91" spans="1:95" ht="12.75">
      <c r="A91" s="309"/>
      <c r="B91" s="309"/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  <c r="BA91" s="309"/>
      <c r="BB91" s="309"/>
      <c r="BC91" s="309"/>
      <c r="BD91" s="309"/>
      <c r="BE91" s="309"/>
      <c r="BF91" s="309"/>
      <c r="BG91" s="309"/>
      <c r="BH91" s="309"/>
      <c r="BI91" s="309"/>
      <c r="BJ91" s="309"/>
      <c r="BK91" s="309"/>
      <c r="BL91" s="309"/>
      <c r="BM91" s="309"/>
      <c r="BN91" s="309"/>
      <c r="BO91" s="309"/>
      <c r="BP91" s="309"/>
      <c r="BQ91" s="309"/>
      <c r="BR91" s="309"/>
      <c r="BS91" s="309"/>
      <c r="BT91" s="309"/>
      <c r="BU91" s="309"/>
      <c r="BV91" s="309"/>
      <c r="BW91" s="309"/>
      <c r="BX91" s="309"/>
      <c r="BY91" s="309"/>
      <c r="BZ91" s="309"/>
      <c r="CA91" s="309"/>
      <c r="CB91" s="309"/>
      <c r="CC91" s="309"/>
      <c r="CD91" s="309"/>
      <c r="CE91" s="309"/>
      <c r="CF91" s="309"/>
      <c r="CG91" s="309"/>
      <c r="CH91" s="309"/>
      <c r="CI91" s="309"/>
      <c r="CJ91" s="309"/>
      <c r="CK91" s="309"/>
      <c r="CL91" s="309"/>
      <c r="CM91" s="309"/>
      <c r="CN91" s="309"/>
      <c r="CO91" s="309"/>
      <c r="CP91" s="309"/>
      <c r="CQ91" s="309"/>
    </row>
    <row r="92" spans="1:95" ht="12.75">
      <c r="A92" s="309"/>
      <c r="B92" s="309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309"/>
      <c r="AP92" s="309"/>
      <c r="AQ92" s="309"/>
      <c r="AR92" s="309"/>
      <c r="AS92" s="309"/>
      <c r="AT92" s="309"/>
      <c r="AU92" s="309"/>
      <c r="AV92" s="309"/>
      <c r="AW92" s="309"/>
      <c r="AX92" s="309"/>
      <c r="AY92" s="309"/>
      <c r="AZ92" s="309"/>
      <c r="BA92" s="309"/>
      <c r="BB92" s="309"/>
      <c r="BC92" s="309"/>
      <c r="BD92" s="309"/>
      <c r="BE92" s="309"/>
      <c r="BF92" s="309"/>
      <c r="BG92" s="309"/>
      <c r="BH92" s="309"/>
      <c r="BI92" s="309"/>
      <c r="BJ92" s="309"/>
      <c r="BK92" s="309"/>
      <c r="BL92" s="309"/>
      <c r="BM92" s="309"/>
      <c r="BN92" s="309"/>
      <c r="BO92" s="309"/>
      <c r="BP92" s="309"/>
      <c r="BQ92" s="309"/>
      <c r="BR92" s="309"/>
      <c r="BS92" s="309"/>
      <c r="BT92" s="309"/>
      <c r="BU92" s="309"/>
      <c r="BV92" s="309"/>
      <c r="BW92" s="309"/>
      <c r="BX92" s="309"/>
      <c r="BY92" s="309"/>
      <c r="BZ92" s="309"/>
      <c r="CA92" s="309"/>
      <c r="CB92" s="309"/>
      <c r="CC92" s="309"/>
      <c r="CD92" s="309"/>
      <c r="CE92" s="309"/>
      <c r="CF92" s="309"/>
      <c r="CG92" s="309"/>
      <c r="CH92" s="309"/>
      <c r="CI92" s="309"/>
      <c r="CJ92" s="309"/>
      <c r="CK92" s="309"/>
      <c r="CL92" s="309"/>
      <c r="CM92" s="309"/>
      <c r="CN92" s="309"/>
      <c r="CO92" s="309"/>
      <c r="CP92" s="309"/>
      <c r="CQ92" s="309"/>
    </row>
    <row r="93" spans="1:95" ht="12.75">
      <c r="A93" s="309"/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09"/>
      <c r="AP93" s="309"/>
      <c r="AQ93" s="309"/>
      <c r="AR93" s="309"/>
      <c r="AS93" s="309"/>
      <c r="AT93" s="309"/>
      <c r="AU93" s="309"/>
      <c r="AV93" s="309"/>
      <c r="AW93" s="309"/>
      <c r="AX93" s="309"/>
      <c r="AY93" s="309"/>
      <c r="AZ93" s="309"/>
      <c r="BA93" s="309"/>
      <c r="BB93" s="309"/>
      <c r="BC93" s="309"/>
      <c r="BD93" s="309"/>
      <c r="BE93" s="309"/>
      <c r="BF93" s="309"/>
      <c r="BG93" s="309"/>
      <c r="BH93" s="309"/>
      <c r="BI93" s="309"/>
      <c r="BJ93" s="309"/>
      <c r="BK93" s="309"/>
      <c r="BL93" s="309"/>
      <c r="BM93" s="309"/>
      <c r="BN93" s="309"/>
      <c r="BO93" s="309"/>
      <c r="BP93" s="309"/>
      <c r="BQ93" s="309"/>
      <c r="BR93" s="309"/>
      <c r="BS93" s="309"/>
      <c r="BT93" s="309"/>
      <c r="BU93" s="309"/>
      <c r="BV93" s="309"/>
      <c r="BW93" s="309"/>
      <c r="BX93" s="309"/>
      <c r="BY93" s="309"/>
      <c r="BZ93" s="309"/>
      <c r="CA93" s="309"/>
      <c r="CB93" s="309"/>
      <c r="CC93" s="309"/>
      <c r="CD93" s="309"/>
      <c r="CE93" s="309"/>
      <c r="CF93" s="309"/>
      <c r="CG93" s="309"/>
      <c r="CH93" s="309"/>
      <c r="CI93" s="309"/>
      <c r="CJ93" s="309"/>
      <c r="CK93" s="309"/>
      <c r="CL93" s="309"/>
      <c r="CM93" s="309"/>
      <c r="CN93" s="309"/>
      <c r="CO93" s="309"/>
      <c r="CP93" s="309"/>
      <c r="CQ93" s="309"/>
    </row>
    <row r="94" spans="1:95" ht="12.75">
      <c r="A94" s="309"/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309"/>
      <c r="AM94" s="309"/>
      <c r="AN94" s="309"/>
      <c r="AO94" s="309"/>
      <c r="AP94" s="309"/>
      <c r="AQ94" s="309"/>
      <c r="AR94" s="309"/>
      <c r="AS94" s="309"/>
      <c r="AT94" s="309"/>
      <c r="AU94" s="309"/>
      <c r="AV94" s="309"/>
      <c r="AW94" s="309"/>
      <c r="AX94" s="309"/>
      <c r="AY94" s="309"/>
      <c r="AZ94" s="309"/>
      <c r="BA94" s="309"/>
      <c r="BB94" s="309"/>
      <c r="BC94" s="309"/>
      <c r="BD94" s="309"/>
      <c r="BE94" s="309"/>
      <c r="BF94" s="309"/>
      <c r="BG94" s="309"/>
      <c r="BH94" s="309"/>
      <c r="BI94" s="309"/>
      <c r="BJ94" s="309"/>
      <c r="BK94" s="309"/>
      <c r="BL94" s="309"/>
      <c r="BM94" s="309"/>
      <c r="BN94" s="309"/>
      <c r="BO94" s="309"/>
      <c r="BP94" s="309"/>
      <c r="BQ94" s="309"/>
      <c r="BR94" s="309"/>
      <c r="BS94" s="309"/>
      <c r="BT94" s="309"/>
      <c r="BU94" s="309"/>
      <c r="BV94" s="309"/>
      <c r="BW94" s="309"/>
      <c r="BX94" s="309"/>
      <c r="BY94" s="309"/>
      <c r="BZ94" s="309"/>
      <c r="CA94" s="309"/>
      <c r="CB94" s="309"/>
      <c r="CC94" s="309"/>
      <c r="CD94" s="309"/>
      <c r="CE94" s="309"/>
      <c r="CF94" s="309"/>
      <c r="CG94" s="309"/>
      <c r="CH94" s="309"/>
      <c r="CI94" s="309"/>
      <c r="CJ94" s="309"/>
      <c r="CK94" s="309"/>
      <c r="CL94" s="309"/>
      <c r="CM94" s="309"/>
      <c r="CN94" s="309"/>
      <c r="CO94" s="309"/>
      <c r="CP94" s="309"/>
      <c r="CQ94" s="309"/>
    </row>
    <row r="95" spans="1:95" ht="12.75">
      <c r="A95" s="309"/>
      <c r="B95" s="309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309"/>
      <c r="AP95" s="309"/>
      <c r="AQ95" s="309"/>
      <c r="AR95" s="309"/>
      <c r="AS95" s="309"/>
      <c r="AT95" s="309"/>
      <c r="AU95" s="309"/>
      <c r="AV95" s="309"/>
      <c r="AW95" s="309"/>
      <c r="AX95" s="309"/>
      <c r="AY95" s="309"/>
      <c r="AZ95" s="309"/>
      <c r="BA95" s="309"/>
      <c r="BB95" s="309"/>
      <c r="BC95" s="309"/>
      <c r="BD95" s="309"/>
      <c r="BE95" s="309"/>
      <c r="BF95" s="309"/>
      <c r="BG95" s="309"/>
      <c r="BH95" s="309"/>
      <c r="BI95" s="309"/>
      <c r="BJ95" s="309"/>
      <c r="BK95" s="309"/>
      <c r="BL95" s="309"/>
      <c r="BM95" s="309"/>
      <c r="BN95" s="309"/>
      <c r="BO95" s="309"/>
      <c r="BP95" s="309"/>
      <c r="BQ95" s="309"/>
      <c r="BR95" s="309"/>
      <c r="BS95" s="309"/>
      <c r="BT95" s="309"/>
      <c r="BU95" s="309"/>
      <c r="BV95" s="309"/>
      <c r="BW95" s="309"/>
      <c r="BX95" s="309"/>
      <c r="BY95" s="309"/>
      <c r="BZ95" s="309"/>
      <c r="CA95" s="309"/>
      <c r="CB95" s="309"/>
      <c r="CC95" s="309"/>
      <c r="CD95" s="309"/>
      <c r="CE95" s="309"/>
      <c r="CF95" s="309"/>
      <c r="CG95" s="309"/>
      <c r="CH95" s="309"/>
      <c r="CI95" s="309"/>
      <c r="CJ95" s="309"/>
      <c r="CK95" s="309"/>
      <c r="CL95" s="309"/>
      <c r="CM95" s="309"/>
      <c r="CN95" s="309"/>
      <c r="CO95" s="309"/>
      <c r="CP95" s="309"/>
      <c r="CQ95" s="309"/>
    </row>
    <row r="96" spans="1:95" ht="12.75">
      <c r="A96" s="309"/>
      <c r="B96" s="309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309"/>
      <c r="AL96" s="309"/>
      <c r="AM96" s="309"/>
      <c r="AN96" s="309"/>
      <c r="AO96" s="309"/>
      <c r="AP96" s="309"/>
      <c r="AQ96" s="309"/>
      <c r="AR96" s="309"/>
      <c r="AS96" s="309"/>
      <c r="AT96" s="309"/>
      <c r="AU96" s="309"/>
      <c r="AV96" s="309"/>
      <c r="AW96" s="309"/>
      <c r="AX96" s="309"/>
      <c r="AY96" s="309"/>
      <c r="AZ96" s="309"/>
      <c r="BA96" s="309"/>
      <c r="BB96" s="309"/>
      <c r="BC96" s="309"/>
      <c r="BD96" s="309"/>
      <c r="BE96" s="309"/>
      <c r="BF96" s="309"/>
      <c r="BG96" s="309"/>
      <c r="BH96" s="309"/>
      <c r="BI96" s="309"/>
      <c r="BJ96" s="309"/>
      <c r="BK96" s="309"/>
      <c r="BL96" s="309"/>
      <c r="BM96" s="309"/>
      <c r="BN96" s="309"/>
      <c r="BO96" s="309"/>
      <c r="BP96" s="309"/>
      <c r="BQ96" s="309"/>
      <c r="BR96" s="309"/>
      <c r="BS96" s="309"/>
      <c r="BT96" s="309"/>
      <c r="BU96" s="309"/>
      <c r="BV96" s="309"/>
      <c r="BW96" s="309"/>
      <c r="BX96" s="309"/>
      <c r="BY96" s="309"/>
      <c r="BZ96" s="309"/>
      <c r="CA96" s="309"/>
      <c r="CB96" s="309"/>
      <c r="CC96" s="309"/>
      <c r="CD96" s="309"/>
      <c r="CE96" s="309"/>
      <c r="CF96" s="309"/>
      <c r="CG96" s="309"/>
      <c r="CH96" s="309"/>
      <c r="CI96" s="309"/>
      <c r="CJ96" s="309"/>
      <c r="CK96" s="309"/>
      <c r="CL96" s="309"/>
      <c r="CM96" s="309"/>
      <c r="CN96" s="309"/>
      <c r="CO96" s="309"/>
      <c r="CP96" s="309"/>
      <c r="CQ96" s="309"/>
    </row>
    <row r="97" spans="1:95" ht="12.75">
      <c r="A97" s="309"/>
      <c r="B97" s="309"/>
      <c r="C97" s="309"/>
      <c r="D97" s="309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309"/>
      <c r="AH97" s="309"/>
      <c r="AI97" s="309"/>
      <c r="AJ97" s="309"/>
      <c r="AK97" s="309"/>
      <c r="AL97" s="309"/>
      <c r="AM97" s="309"/>
      <c r="AN97" s="309"/>
      <c r="AO97" s="309"/>
      <c r="AP97" s="309"/>
      <c r="AQ97" s="309"/>
      <c r="AR97" s="309"/>
      <c r="AS97" s="309"/>
      <c r="AT97" s="309"/>
      <c r="AU97" s="309"/>
      <c r="AV97" s="309"/>
      <c r="AW97" s="309"/>
      <c r="AX97" s="309"/>
      <c r="AY97" s="309"/>
      <c r="AZ97" s="309"/>
      <c r="BA97" s="309"/>
      <c r="BB97" s="309"/>
      <c r="BC97" s="309"/>
      <c r="BD97" s="309"/>
      <c r="BE97" s="309"/>
      <c r="BF97" s="309"/>
      <c r="BG97" s="309"/>
      <c r="BH97" s="309"/>
      <c r="BI97" s="309"/>
      <c r="BJ97" s="309"/>
      <c r="BK97" s="309"/>
      <c r="BL97" s="309"/>
      <c r="BM97" s="309"/>
      <c r="BN97" s="309"/>
      <c r="BO97" s="309"/>
      <c r="BP97" s="309"/>
      <c r="BQ97" s="309"/>
      <c r="BR97" s="309"/>
      <c r="BS97" s="309"/>
      <c r="BT97" s="309"/>
      <c r="BU97" s="309"/>
      <c r="BV97" s="309"/>
      <c r="BW97" s="309"/>
      <c r="BX97" s="309"/>
      <c r="BY97" s="309"/>
      <c r="BZ97" s="309"/>
      <c r="CA97" s="309"/>
      <c r="CB97" s="309"/>
      <c r="CC97" s="309"/>
      <c r="CD97" s="309"/>
      <c r="CE97" s="309"/>
      <c r="CF97" s="309"/>
      <c r="CG97" s="309"/>
      <c r="CH97" s="309"/>
      <c r="CI97" s="309"/>
      <c r="CJ97" s="309"/>
      <c r="CK97" s="309"/>
      <c r="CL97" s="309"/>
      <c r="CM97" s="309"/>
      <c r="CN97" s="309"/>
      <c r="CO97" s="309"/>
      <c r="CP97" s="309"/>
      <c r="CQ97" s="309"/>
    </row>
    <row r="98" spans="1:95" ht="12.75">
      <c r="A98" s="309"/>
      <c r="B98" s="309"/>
      <c r="C98" s="309"/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  <c r="AE98" s="309"/>
      <c r="AF98" s="309"/>
      <c r="AG98" s="309"/>
      <c r="AH98" s="309"/>
      <c r="AI98" s="309"/>
      <c r="AJ98" s="309"/>
      <c r="AK98" s="309"/>
      <c r="AL98" s="309"/>
      <c r="AM98" s="309"/>
      <c r="AN98" s="309"/>
      <c r="AO98" s="309"/>
      <c r="AP98" s="309"/>
      <c r="AQ98" s="309"/>
      <c r="AR98" s="309"/>
      <c r="AS98" s="309"/>
      <c r="AT98" s="309"/>
      <c r="AU98" s="309"/>
      <c r="AV98" s="309"/>
      <c r="AW98" s="309"/>
      <c r="AX98" s="309"/>
      <c r="AY98" s="309"/>
      <c r="AZ98" s="309"/>
      <c r="BA98" s="309"/>
      <c r="BB98" s="309"/>
      <c r="BC98" s="309"/>
      <c r="BD98" s="309"/>
      <c r="BE98" s="309"/>
      <c r="BF98" s="309"/>
      <c r="BG98" s="309"/>
      <c r="BH98" s="309"/>
      <c r="BI98" s="309"/>
      <c r="BJ98" s="309"/>
      <c r="BK98" s="309"/>
      <c r="BL98" s="309"/>
      <c r="BM98" s="309"/>
      <c r="BN98" s="309"/>
      <c r="BO98" s="309"/>
      <c r="BP98" s="309"/>
      <c r="BQ98" s="309"/>
      <c r="BR98" s="309"/>
      <c r="BS98" s="309"/>
      <c r="BT98" s="309"/>
      <c r="BU98" s="309"/>
      <c r="BV98" s="309"/>
      <c r="BW98" s="309"/>
      <c r="BX98" s="309"/>
      <c r="BY98" s="309"/>
      <c r="BZ98" s="309"/>
      <c r="CA98" s="309"/>
      <c r="CB98" s="309"/>
      <c r="CC98" s="309"/>
      <c r="CD98" s="309"/>
      <c r="CE98" s="309"/>
      <c r="CF98" s="309"/>
      <c r="CG98" s="309"/>
      <c r="CH98" s="309"/>
      <c r="CI98" s="309"/>
      <c r="CJ98" s="309"/>
      <c r="CK98" s="309"/>
      <c r="CL98" s="309"/>
      <c r="CM98" s="309"/>
      <c r="CN98" s="309"/>
      <c r="CO98" s="309"/>
      <c r="CP98" s="309"/>
      <c r="CQ98" s="309"/>
    </row>
    <row r="99" spans="1:95" ht="12.75">
      <c r="A99" s="309"/>
      <c r="B99" s="309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  <c r="AE99" s="309"/>
      <c r="AF99" s="309"/>
      <c r="AG99" s="309"/>
      <c r="AH99" s="309"/>
      <c r="AI99" s="309"/>
      <c r="AJ99" s="309"/>
      <c r="AK99" s="309"/>
      <c r="AL99" s="309"/>
      <c r="AM99" s="309"/>
      <c r="AN99" s="309"/>
      <c r="AO99" s="309"/>
      <c r="AP99" s="309"/>
      <c r="AQ99" s="309"/>
      <c r="AR99" s="309"/>
      <c r="AS99" s="309"/>
      <c r="AT99" s="309"/>
      <c r="AU99" s="309"/>
      <c r="AV99" s="309"/>
      <c r="AW99" s="309"/>
      <c r="AX99" s="309"/>
      <c r="AY99" s="309"/>
      <c r="AZ99" s="309"/>
      <c r="BA99" s="309"/>
      <c r="BB99" s="309"/>
      <c r="BC99" s="309"/>
      <c r="BD99" s="309"/>
      <c r="BE99" s="309"/>
      <c r="BF99" s="309"/>
      <c r="BG99" s="309"/>
      <c r="BH99" s="309"/>
      <c r="BI99" s="309"/>
      <c r="BJ99" s="309"/>
      <c r="BK99" s="309"/>
      <c r="BL99" s="309"/>
      <c r="BM99" s="309"/>
      <c r="BN99" s="309"/>
      <c r="BO99" s="309"/>
      <c r="BP99" s="309"/>
      <c r="BQ99" s="309"/>
      <c r="BR99" s="309"/>
      <c r="BS99" s="309"/>
      <c r="BT99" s="309"/>
      <c r="BU99" s="309"/>
      <c r="BV99" s="309"/>
      <c r="BW99" s="309"/>
      <c r="BX99" s="309"/>
      <c r="BY99" s="309"/>
      <c r="BZ99" s="309"/>
      <c r="CA99" s="309"/>
      <c r="CB99" s="309"/>
      <c r="CC99" s="309"/>
      <c r="CD99" s="309"/>
      <c r="CE99" s="309"/>
      <c r="CF99" s="309"/>
      <c r="CG99" s="309"/>
      <c r="CH99" s="309"/>
      <c r="CI99" s="309"/>
      <c r="CJ99" s="309"/>
      <c r="CK99" s="309"/>
      <c r="CL99" s="309"/>
      <c r="CM99" s="309"/>
      <c r="CN99" s="309"/>
      <c r="CO99" s="309"/>
      <c r="CP99" s="309"/>
      <c r="CQ99" s="309"/>
    </row>
    <row r="100" spans="1:95" ht="12.75">
      <c r="A100" s="309"/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309"/>
      <c r="AH100" s="309"/>
      <c r="AI100" s="309"/>
      <c r="AJ100" s="309"/>
      <c r="AK100" s="309"/>
      <c r="AL100" s="309"/>
      <c r="AM100" s="309"/>
      <c r="AN100" s="309"/>
      <c r="AO100" s="309"/>
      <c r="AP100" s="309"/>
      <c r="AQ100" s="309"/>
      <c r="AR100" s="309"/>
      <c r="AS100" s="309"/>
      <c r="AT100" s="309"/>
      <c r="AU100" s="309"/>
      <c r="AV100" s="309"/>
      <c r="AW100" s="309"/>
      <c r="AX100" s="309"/>
      <c r="AY100" s="309"/>
      <c r="AZ100" s="309"/>
      <c r="BA100" s="309"/>
      <c r="BB100" s="309"/>
      <c r="BC100" s="309"/>
      <c r="BD100" s="309"/>
      <c r="BE100" s="309"/>
      <c r="BF100" s="309"/>
      <c r="BG100" s="309"/>
      <c r="BH100" s="309"/>
      <c r="BI100" s="309"/>
      <c r="BJ100" s="309"/>
      <c r="BK100" s="309"/>
      <c r="BL100" s="309"/>
      <c r="BM100" s="309"/>
      <c r="BN100" s="309"/>
      <c r="BO100" s="309"/>
      <c r="BP100" s="309"/>
      <c r="BQ100" s="309"/>
      <c r="BR100" s="309"/>
      <c r="BS100" s="309"/>
      <c r="BT100" s="309"/>
      <c r="BU100" s="309"/>
      <c r="BV100" s="309"/>
      <c r="BW100" s="309"/>
      <c r="BX100" s="309"/>
      <c r="BY100" s="309"/>
      <c r="BZ100" s="309"/>
      <c r="CA100" s="309"/>
      <c r="CB100" s="309"/>
      <c r="CC100" s="309"/>
      <c r="CD100" s="309"/>
      <c r="CE100" s="309"/>
      <c r="CF100" s="309"/>
      <c r="CG100" s="309"/>
      <c r="CH100" s="309"/>
      <c r="CI100" s="309"/>
      <c r="CJ100" s="309"/>
      <c r="CK100" s="309"/>
      <c r="CL100" s="309"/>
      <c r="CM100" s="309"/>
      <c r="CN100" s="309"/>
      <c r="CO100" s="309"/>
      <c r="CP100" s="309"/>
      <c r="CQ100" s="309"/>
    </row>
    <row r="101" spans="1:95" ht="12.75">
      <c r="A101" s="309"/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9"/>
      <c r="AI101" s="309"/>
      <c r="AJ101" s="309"/>
      <c r="AK101" s="309"/>
      <c r="AL101" s="309"/>
      <c r="AM101" s="309"/>
      <c r="AN101" s="309"/>
      <c r="AO101" s="309"/>
      <c r="AP101" s="309"/>
      <c r="AQ101" s="309"/>
      <c r="AR101" s="309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309"/>
      <c r="BD101" s="309"/>
      <c r="BE101" s="309"/>
      <c r="BF101" s="309"/>
      <c r="BG101" s="309"/>
      <c r="BH101" s="309"/>
      <c r="BI101" s="309"/>
      <c r="BJ101" s="309"/>
      <c r="BK101" s="309"/>
      <c r="BL101" s="309"/>
      <c r="BM101" s="309"/>
      <c r="BN101" s="309"/>
      <c r="BO101" s="309"/>
      <c r="BP101" s="309"/>
      <c r="BQ101" s="309"/>
      <c r="BR101" s="309"/>
      <c r="BS101" s="309"/>
      <c r="BT101" s="309"/>
      <c r="BU101" s="309"/>
      <c r="BV101" s="309"/>
      <c r="BW101" s="309"/>
      <c r="BX101" s="309"/>
      <c r="BY101" s="309"/>
      <c r="BZ101" s="309"/>
      <c r="CA101" s="309"/>
      <c r="CB101" s="309"/>
      <c r="CC101" s="309"/>
      <c r="CD101" s="309"/>
      <c r="CE101" s="309"/>
      <c r="CF101" s="309"/>
      <c r="CG101" s="309"/>
      <c r="CH101" s="309"/>
      <c r="CI101" s="309"/>
      <c r="CJ101" s="309"/>
      <c r="CK101" s="309"/>
      <c r="CL101" s="309"/>
      <c r="CM101" s="309"/>
      <c r="CN101" s="309"/>
      <c r="CO101" s="309"/>
      <c r="CP101" s="309"/>
      <c r="CQ101" s="309"/>
    </row>
    <row r="102" spans="1:95" ht="12.75">
      <c r="A102" s="309"/>
      <c r="B102" s="309"/>
      <c r="C102" s="309"/>
      <c r="D102" s="309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09"/>
      <c r="AG102" s="309"/>
      <c r="AH102" s="309"/>
      <c r="AI102" s="309"/>
      <c r="AJ102" s="309"/>
      <c r="AK102" s="309"/>
      <c r="AL102" s="309"/>
      <c r="AM102" s="309"/>
      <c r="AN102" s="309"/>
      <c r="AO102" s="309"/>
      <c r="AP102" s="309"/>
      <c r="AQ102" s="309"/>
      <c r="AR102" s="309"/>
      <c r="AS102" s="309"/>
      <c r="AT102" s="309"/>
      <c r="AU102" s="309"/>
      <c r="AV102" s="309"/>
      <c r="AW102" s="309"/>
      <c r="AX102" s="309"/>
      <c r="AY102" s="309"/>
      <c r="AZ102" s="309"/>
      <c r="BA102" s="309"/>
      <c r="BB102" s="309"/>
      <c r="BC102" s="309"/>
      <c r="BD102" s="309"/>
      <c r="BE102" s="309"/>
      <c r="BF102" s="309"/>
      <c r="BG102" s="309"/>
      <c r="BH102" s="309"/>
      <c r="BI102" s="309"/>
      <c r="BJ102" s="309"/>
      <c r="BK102" s="309"/>
      <c r="BL102" s="309"/>
      <c r="BM102" s="309"/>
      <c r="BN102" s="309"/>
      <c r="BO102" s="309"/>
      <c r="BP102" s="309"/>
      <c r="BQ102" s="309"/>
      <c r="BR102" s="309"/>
      <c r="BS102" s="309"/>
      <c r="BT102" s="309"/>
      <c r="BU102" s="309"/>
      <c r="BV102" s="309"/>
      <c r="BW102" s="309"/>
      <c r="BX102" s="309"/>
      <c r="BY102" s="309"/>
      <c r="BZ102" s="309"/>
      <c r="CA102" s="309"/>
      <c r="CB102" s="309"/>
      <c r="CC102" s="309"/>
      <c r="CD102" s="309"/>
      <c r="CE102" s="309"/>
      <c r="CF102" s="309"/>
      <c r="CG102" s="309"/>
      <c r="CH102" s="309"/>
      <c r="CI102" s="309"/>
      <c r="CJ102" s="309"/>
      <c r="CK102" s="309"/>
      <c r="CL102" s="309"/>
      <c r="CM102" s="309"/>
      <c r="CN102" s="309"/>
      <c r="CO102" s="309"/>
      <c r="CP102" s="309"/>
      <c r="CQ102" s="309"/>
    </row>
    <row r="103" spans="1:95" ht="12.75">
      <c r="A103" s="309"/>
      <c r="B103" s="309"/>
      <c r="C103" s="309"/>
      <c r="D103" s="309"/>
      <c r="E103" s="309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09"/>
      <c r="AT103" s="309"/>
      <c r="AU103" s="309"/>
      <c r="AV103" s="309"/>
      <c r="AW103" s="309"/>
      <c r="AX103" s="309"/>
      <c r="AY103" s="309"/>
      <c r="AZ103" s="309"/>
      <c r="BA103" s="309"/>
      <c r="BB103" s="309"/>
      <c r="BC103" s="309"/>
      <c r="BD103" s="309"/>
      <c r="BE103" s="309"/>
      <c r="BF103" s="309"/>
      <c r="BG103" s="309"/>
      <c r="BH103" s="309"/>
      <c r="BI103" s="309"/>
      <c r="BJ103" s="309"/>
      <c r="BK103" s="309"/>
      <c r="BL103" s="309"/>
      <c r="BM103" s="309"/>
      <c r="BN103" s="309"/>
      <c r="BO103" s="309"/>
      <c r="BP103" s="309"/>
      <c r="BQ103" s="309"/>
      <c r="BR103" s="309"/>
      <c r="BS103" s="309"/>
      <c r="BT103" s="309"/>
      <c r="BU103" s="309"/>
      <c r="BV103" s="309"/>
      <c r="BW103" s="309"/>
      <c r="BX103" s="309"/>
      <c r="BY103" s="309"/>
      <c r="BZ103" s="309"/>
      <c r="CA103" s="309"/>
      <c r="CB103" s="309"/>
      <c r="CC103" s="309"/>
      <c r="CD103" s="309"/>
      <c r="CE103" s="309"/>
      <c r="CF103" s="309"/>
      <c r="CG103" s="309"/>
      <c r="CH103" s="309"/>
      <c r="CI103" s="309"/>
      <c r="CJ103" s="309"/>
      <c r="CK103" s="309"/>
      <c r="CL103" s="309"/>
      <c r="CM103" s="309"/>
      <c r="CN103" s="309"/>
      <c r="CO103" s="309"/>
      <c r="CP103" s="309"/>
      <c r="CQ103" s="309"/>
    </row>
    <row r="104" spans="1:95" ht="12.75">
      <c r="A104" s="309"/>
      <c r="B104" s="309"/>
      <c r="C104" s="309"/>
      <c r="D104" s="309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09"/>
      <c r="AP104" s="309"/>
      <c r="AQ104" s="309"/>
      <c r="AR104" s="309"/>
      <c r="AS104" s="309"/>
      <c r="AT104" s="309"/>
      <c r="AU104" s="309"/>
      <c r="AV104" s="309"/>
      <c r="AW104" s="309"/>
      <c r="AX104" s="309"/>
      <c r="AY104" s="309"/>
      <c r="AZ104" s="309"/>
      <c r="BA104" s="309"/>
      <c r="BB104" s="309"/>
      <c r="BC104" s="309"/>
      <c r="BD104" s="309"/>
      <c r="BE104" s="309"/>
      <c r="BF104" s="309"/>
      <c r="BG104" s="309"/>
      <c r="BH104" s="309"/>
      <c r="BI104" s="309"/>
      <c r="BJ104" s="309"/>
      <c r="BK104" s="309"/>
      <c r="BL104" s="309"/>
      <c r="BM104" s="309"/>
      <c r="BN104" s="309"/>
      <c r="BO104" s="309"/>
      <c r="BP104" s="309"/>
      <c r="BQ104" s="309"/>
      <c r="BR104" s="309"/>
      <c r="BS104" s="309"/>
      <c r="BT104" s="309"/>
      <c r="BU104" s="309"/>
      <c r="BV104" s="309"/>
      <c r="BW104" s="309"/>
      <c r="BX104" s="309"/>
      <c r="BY104" s="309"/>
      <c r="BZ104" s="309"/>
      <c r="CA104" s="309"/>
      <c r="CB104" s="309"/>
      <c r="CC104" s="309"/>
      <c r="CD104" s="309"/>
      <c r="CE104" s="309"/>
      <c r="CF104" s="309"/>
      <c r="CG104" s="309"/>
      <c r="CH104" s="309"/>
      <c r="CI104" s="309"/>
      <c r="CJ104" s="309"/>
      <c r="CK104" s="309"/>
      <c r="CL104" s="309"/>
      <c r="CM104" s="309"/>
      <c r="CN104" s="309"/>
      <c r="CO104" s="309"/>
      <c r="CP104" s="309"/>
      <c r="CQ104" s="309"/>
    </row>
    <row r="105" spans="1:95" ht="12.75">
      <c r="A105" s="309"/>
      <c r="B105" s="309"/>
      <c r="C105" s="309"/>
      <c r="D105" s="309"/>
      <c r="E105" s="309"/>
      <c r="F105" s="309"/>
      <c r="G105" s="309"/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  <c r="AE105" s="309"/>
      <c r="AF105" s="309"/>
      <c r="AG105" s="309"/>
      <c r="AH105" s="309"/>
      <c r="AI105" s="309"/>
      <c r="AJ105" s="309"/>
      <c r="AK105" s="309"/>
      <c r="AL105" s="309"/>
      <c r="AM105" s="309"/>
      <c r="AN105" s="309"/>
      <c r="AO105" s="309"/>
      <c r="AP105" s="309"/>
      <c r="AQ105" s="309"/>
      <c r="AR105" s="309"/>
      <c r="AS105" s="309"/>
      <c r="AT105" s="309"/>
      <c r="AU105" s="309"/>
      <c r="AV105" s="309"/>
      <c r="AW105" s="309"/>
      <c r="AX105" s="309"/>
      <c r="AY105" s="309"/>
      <c r="AZ105" s="309"/>
      <c r="BA105" s="309"/>
      <c r="BB105" s="309"/>
      <c r="BC105" s="309"/>
      <c r="BD105" s="309"/>
      <c r="BE105" s="309"/>
      <c r="BF105" s="309"/>
      <c r="BG105" s="309"/>
      <c r="BH105" s="309"/>
      <c r="BI105" s="309"/>
      <c r="BJ105" s="309"/>
      <c r="BK105" s="309"/>
      <c r="BL105" s="309"/>
      <c r="BM105" s="309"/>
      <c r="BN105" s="309"/>
      <c r="BO105" s="309"/>
      <c r="BP105" s="309"/>
      <c r="BQ105" s="309"/>
      <c r="BR105" s="309"/>
      <c r="BS105" s="309"/>
      <c r="BT105" s="309"/>
      <c r="BU105" s="309"/>
      <c r="BV105" s="309"/>
      <c r="BW105" s="309"/>
      <c r="BX105" s="309"/>
      <c r="BY105" s="309"/>
      <c r="BZ105" s="309"/>
      <c r="CA105" s="309"/>
      <c r="CB105" s="309"/>
      <c r="CC105" s="309"/>
      <c r="CD105" s="309"/>
      <c r="CE105" s="309"/>
      <c r="CF105" s="309"/>
      <c r="CG105" s="309"/>
      <c r="CH105" s="309"/>
      <c r="CI105" s="309"/>
      <c r="CJ105" s="309"/>
      <c r="CK105" s="309"/>
      <c r="CL105" s="309"/>
      <c r="CM105" s="309"/>
      <c r="CN105" s="309"/>
      <c r="CO105" s="309"/>
      <c r="CP105" s="309"/>
      <c r="CQ105" s="309"/>
    </row>
    <row r="106" spans="1:95" ht="12.75">
      <c r="A106" s="309"/>
      <c r="B106" s="309"/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  <c r="AG106" s="309"/>
      <c r="AH106" s="309"/>
      <c r="AI106" s="309"/>
      <c r="AJ106" s="309"/>
      <c r="AK106" s="309"/>
      <c r="AL106" s="309"/>
      <c r="AM106" s="309"/>
      <c r="AN106" s="309"/>
      <c r="AO106" s="309"/>
      <c r="AP106" s="309"/>
      <c r="AQ106" s="309"/>
      <c r="AR106" s="309"/>
      <c r="AS106" s="309"/>
      <c r="AT106" s="309"/>
      <c r="AU106" s="309"/>
      <c r="AV106" s="309"/>
      <c r="AW106" s="309"/>
      <c r="AX106" s="309"/>
      <c r="AY106" s="309"/>
      <c r="AZ106" s="309"/>
      <c r="BA106" s="309"/>
      <c r="BB106" s="309"/>
      <c r="BC106" s="309"/>
      <c r="BD106" s="309"/>
      <c r="BE106" s="309"/>
      <c r="BF106" s="309"/>
      <c r="BG106" s="309"/>
      <c r="BH106" s="309"/>
      <c r="BI106" s="309"/>
      <c r="BJ106" s="309"/>
      <c r="BK106" s="309"/>
      <c r="BL106" s="309"/>
      <c r="BM106" s="309"/>
      <c r="BN106" s="309"/>
      <c r="BO106" s="309"/>
      <c r="BP106" s="309"/>
      <c r="BQ106" s="309"/>
      <c r="BR106" s="309"/>
      <c r="BS106" s="309"/>
      <c r="BT106" s="309"/>
      <c r="BU106" s="309"/>
      <c r="BV106" s="309"/>
      <c r="BW106" s="309"/>
      <c r="BX106" s="309"/>
      <c r="BY106" s="309"/>
      <c r="BZ106" s="309"/>
      <c r="CA106" s="309"/>
      <c r="CB106" s="309"/>
      <c r="CC106" s="309"/>
      <c r="CD106" s="309"/>
      <c r="CE106" s="309"/>
      <c r="CF106" s="309"/>
      <c r="CG106" s="309"/>
      <c r="CH106" s="309"/>
      <c r="CI106" s="309"/>
      <c r="CJ106" s="309"/>
      <c r="CK106" s="309"/>
      <c r="CL106" s="309"/>
      <c r="CM106" s="309"/>
      <c r="CN106" s="309"/>
      <c r="CO106" s="309"/>
      <c r="CP106" s="309"/>
      <c r="CQ106" s="309"/>
    </row>
    <row r="107" spans="1:95" ht="12.75">
      <c r="A107" s="309"/>
      <c r="B107" s="309"/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09"/>
      <c r="AT107" s="309"/>
      <c r="AU107" s="309"/>
      <c r="AV107" s="309"/>
      <c r="AW107" s="309"/>
      <c r="AX107" s="309"/>
      <c r="AY107" s="309"/>
      <c r="AZ107" s="309"/>
      <c r="BA107" s="309"/>
      <c r="BB107" s="309"/>
      <c r="BC107" s="309"/>
      <c r="BD107" s="309"/>
      <c r="BE107" s="309"/>
      <c r="BF107" s="309"/>
      <c r="BG107" s="309"/>
      <c r="BH107" s="309"/>
      <c r="BI107" s="309"/>
      <c r="BJ107" s="309"/>
      <c r="BK107" s="309"/>
      <c r="BL107" s="309"/>
      <c r="BM107" s="309"/>
      <c r="BN107" s="309"/>
      <c r="BO107" s="309"/>
      <c r="BP107" s="309"/>
      <c r="BQ107" s="309"/>
      <c r="BR107" s="309"/>
      <c r="BS107" s="309"/>
      <c r="BT107" s="309"/>
      <c r="BU107" s="309"/>
      <c r="BV107" s="309"/>
      <c r="BW107" s="309"/>
      <c r="BX107" s="309"/>
      <c r="BY107" s="309"/>
      <c r="BZ107" s="309"/>
      <c r="CA107" s="309"/>
      <c r="CB107" s="309"/>
      <c r="CC107" s="309"/>
      <c r="CD107" s="309"/>
      <c r="CE107" s="309"/>
      <c r="CF107" s="309"/>
      <c r="CG107" s="309"/>
      <c r="CH107" s="309"/>
      <c r="CI107" s="309"/>
      <c r="CJ107" s="309"/>
      <c r="CK107" s="309"/>
      <c r="CL107" s="309"/>
      <c r="CM107" s="309"/>
      <c r="CN107" s="309"/>
      <c r="CO107" s="309"/>
      <c r="CP107" s="309"/>
      <c r="CQ107" s="309"/>
    </row>
    <row r="108" spans="1:95" ht="12.75">
      <c r="A108" s="309"/>
      <c r="B108" s="309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09"/>
      <c r="AP108" s="309"/>
      <c r="AQ108" s="309"/>
      <c r="AR108" s="309"/>
      <c r="AS108" s="309"/>
      <c r="AT108" s="309"/>
      <c r="AU108" s="309"/>
      <c r="AV108" s="309"/>
      <c r="AW108" s="309"/>
      <c r="AX108" s="309"/>
      <c r="AY108" s="309"/>
      <c r="AZ108" s="309"/>
      <c r="BA108" s="309"/>
      <c r="BB108" s="309"/>
      <c r="BC108" s="309"/>
      <c r="BD108" s="309"/>
      <c r="BE108" s="309"/>
      <c r="BF108" s="309"/>
      <c r="BG108" s="309"/>
      <c r="BH108" s="309"/>
      <c r="BI108" s="309"/>
      <c r="BJ108" s="309"/>
      <c r="BK108" s="309"/>
      <c r="BL108" s="309"/>
      <c r="BM108" s="309"/>
      <c r="BN108" s="309"/>
      <c r="BO108" s="309"/>
      <c r="BP108" s="309"/>
      <c r="BQ108" s="309"/>
      <c r="BR108" s="309"/>
      <c r="BS108" s="309"/>
      <c r="BT108" s="309"/>
      <c r="BU108" s="309"/>
      <c r="BV108" s="309"/>
      <c r="BW108" s="309"/>
      <c r="BX108" s="309"/>
      <c r="BY108" s="309"/>
      <c r="BZ108" s="309"/>
      <c r="CA108" s="309"/>
      <c r="CB108" s="309"/>
      <c r="CC108" s="309"/>
      <c r="CD108" s="309"/>
      <c r="CE108" s="309"/>
      <c r="CF108" s="309"/>
      <c r="CG108" s="309"/>
      <c r="CH108" s="309"/>
      <c r="CI108" s="309"/>
      <c r="CJ108" s="309"/>
      <c r="CK108" s="309"/>
      <c r="CL108" s="309"/>
      <c r="CM108" s="309"/>
      <c r="CN108" s="309"/>
      <c r="CO108" s="309"/>
      <c r="CP108" s="309"/>
      <c r="CQ108" s="309"/>
    </row>
    <row r="109" spans="1:95" ht="12.75">
      <c r="A109" s="309"/>
      <c r="B109" s="309"/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309"/>
      <c r="AA109" s="309"/>
      <c r="AB109" s="309"/>
      <c r="AC109" s="309"/>
      <c r="AD109" s="309"/>
      <c r="AE109" s="309"/>
      <c r="AF109" s="309"/>
      <c r="AG109" s="309"/>
      <c r="AH109" s="309"/>
      <c r="AI109" s="309"/>
      <c r="AJ109" s="309"/>
      <c r="AK109" s="309"/>
      <c r="AL109" s="309"/>
      <c r="AM109" s="309"/>
      <c r="AN109" s="309"/>
      <c r="AO109" s="309"/>
      <c r="AP109" s="309"/>
      <c r="AQ109" s="309"/>
      <c r="AR109" s="309"/>
      <c r="AS109" s="309"/>
      <c r="AT109" s="309"/>
      <c r="AU109" s="309"/>
      <c r="AV109" s="309"/>
      <c r="AW109" s="309"/>
      <c r="AX109" s="309"/>
      <c r="AY109" s="309"/>
      <c r="AZ109" s="309"/>
      <c r="BA109" s="309"/>
      <c r="BB109" s="309"/>
      <c r="BC109" s="309"/>
      <c r="BD109" s="309"/>
      <c r="BE109" s="309"/>
      <c r="BF109" s="309"/>
      <c r="BG109" s="309"/>
      <c r="BH109" s="309"/>
      <c r="BI109" s="309"/>
      <c r="BJ109" s="309"/>
      <c r="BK109" s="309"/>
      <c r="BL109" s="309"/>
      <c r="BM109" s="309"/>
      <c r="BN109" s="309"/>
      <c r="BO109" s="309"/>
      <c r="BP109" s="309"/>
      <c r="BQ109" s="309"/>
      <c r="BR109" s="309"/>
      <c r="BS109" s="309"/>
      <c r="BT109" s="309"/>
      <c r="BU109" s="309"/>
      <c r="BV109" s="309"/>
      <c r="BW109" s="309"/>
      <c r="BX109" s="309"/>
      <c r="BY109" s="309"/>
      <c r="BZ109" s="309"/>
      <c r="CA109" s="309"/>
      <c r="CB109" s="309"/>
      <c r="CC109" s="309"/>
      <c r="CD109" s="309"/>
      <c r="CE109" s="309"/>
      <c r="CF109" s="309"/>
      <c r="CG109" s="309"/>
      <c r="CH109" s="309"/>
      <c r="CI109" s="309"/>
      <c r="CJ109" s="309"/>
      <c r="CK109" s="309"/>
      <c r="CL109" s="309"/>
      <c r="CM109" s="309"/>
      <c r="CN109" s="309"/>
      <c r="CO109" s="309"/>
      <c r="CP109" s="309"/>
      <c r="CQ109" s="309"/>
    </row>
    <row r="110" spans="1:95" ht="12.75">
      <c r="A110" s="309"/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09"/>
      <c r="AM110" s="309"/>
      <c r="AN110" s="309"/>
      <c r="AO110" s="309"/>
      <c r="AP110" s="309"/>
      <c r="AQ110" s="309"/>
      <c r="AR110" s="309"/>
      <c r="AS110" s="309"/>
      <c r="AT110" s="309"/>
      <c r="AU110" s="309"/>
      <c r="AV110" s="309"/>
      <c r="AW110" s="309"/>
      <c r="AX110" s="309"/>
      <c r="AY110" s="309"/>
      <c r="AZ110" s="309"/>
      <c r="BA110" s="309"/>
      <c r="BB110" s="309"/>
      <c r="BC110" s="309"/>
      <c r="BD110" s="309"/>
      <c r="BE110" s="309"/>
      <c r="BF110" s="309"/>
      <c r="BG110" s="309"/>
      <c r="BH110" s="309"/>
      <c r="BI110" s="309"/>
      <c r="BJ110" s="309"/>
      <c r="BK110" s="309"/>
      <c r="BL110" s="309"/>
      <c r="BM110" s="309"/>
      <c r="BN110" s="309"/>
      <c r="BO110" s="309"/>
      <c r="BP110" s="309"/>
      <c r="BQ110" s="309"/>
      <c r="BR110" s="309"/>
      <c r="BS110" s="309"/>
      <c r="BT110" s="309"/>
      <c r="BU110" s="309"/>
      <c r="BV110" s="309"/>
      <c r="BW110" s="309"/>
      <c r="BX110" s="309"/>
      <c r="BY110" s="309"/>
      <c r="BZ110" s="309"/>
      <c r="CA110" s="309"/>
      <c r="CB110" s="309"/>
      <c r="CC110" s="309"/>
      <c r="CD110" s="309"/>
      <c r="CE110" s="309"/>
      <c r="CF110" s="309"/>
      <c r="CG110" s="309"/>
      <c r="CH110" s="309"/>
      <c r="CI110" s="309"/>
      <c r="CJ110" s="309"/>
      <c r="CK110" s="309"/>
      <c r="CL110" s="309"/>
      <c r="CM110" s="309"/>
      <c r="CN110" s="309"/>
      <c r="CO110" s="309"/>
      <c r="CP110" s="309"/>
      <c r="CQ110" s="309"/>
    </row>
    <row r="111" spans="1:95" ht="12.75">
      <c r="A111" s="309"/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  <c r="AG111" s="309"/>
      <c r="AH111" s="309"/>
      <c r="AI111" s="309"/>
      <c r="AJ111" s="309"/>
      <c r="AK111" s="309"/>
      <c r="AL111" s="309"/>
      <c r="AM111" s="309"/>
      <c r="AN111" s="309"/>
      <c r="AO111" s="309"/>
      <c r="AP111" s="309"/>
      <c r="AQ111" s="309"/>
      <c r="AR111" s="309"/>
      <c r="AS111" s="309"/>
      <c r="AT111" s="309"/>
      <c r="AU111" s="309"/>
      <c r="AV111" s="309"/>
      <c r="AW111" s="309"/>
      <c r="AX111" s="309"/>
      <c r="AY111" s="309"/>
      <c r="AZ111" s="309"/>
      <c r="BA111" s="309"/>
      <c r="BB111" s="309"/>
      <c r="BC111" s="309"/>
      <c r="BD111" s="309"/>
      <c r="BE111" s="309"/>
      <c r="BF111" s="309"/>
      <c r="BG111" s="309"/>
      <c r="BH111" s="309"/>
      <c r="BI111" s="309"/>
      <c r="BJ111" s="309"/>
      <c r="BK111" s="309"/>
      <c r="BL111" s="309"/>
      <c r="BM111" s="309"/>
      <c r="BN111" s="309"/>
      <c r="BO111" s="309"/>
      <c r="BP111" s="309"/>
      <c r="BQ111" s="309"/>
      <c r="BR111" s="309"/>
      <c r="BS111" s="309"/>
      <c r="BT111" s="309"/>
      <c r="BU111" s="309"/>
      <c r="BV111" s="309"/>
      <c r="BW111" s="309"/>
      <c r="BX111" s="309"/>
      <c r="BY111" s="309"/>
      <c r="BZ111" s="309"/>
      <c r="CA111" s="309"/>
      <c r="CB111" s="309"/>
      <c r="CC111" s="309"/>
      <c r="CD111" s="309"/>
      <c r="CE111" s="309"/>
      <c r="CF111" s="309"/>
      <c r="CG111" s="309"/>
      <c r="CH111" s="309"/>
      <c r="CI111" s="309"/>
      <c r="CJ111" s="309"/>
      <c r="CK111" s="309"/>
      <c r="CL111" s="309"/>
      <c r="CM111" s="309"/>
      <c r="CN111" s="309"/>
      <c r="CO111" s="309"/>
      <c r="CP111" s="309"/>
      <c r="CQ111" s="309"/>
    </row>
    <row r="112" spans="1:95" ht="12.75">
      <c r="A112" s="309"/>
      <c r="B112" s="309"/>
      <c r="C112" s="309"/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  <c r="AE112" s="309"/>
      <c r="AF112" s="309"/>
      <c r="AG112" s="309"/>
      <c r="AH112" s="309"/>
      <c r="AI112" s="309"/>
      <c r="AJ112" s="309"/>
      <c r="AK112" s="309"/>
      <c r="AL112" s="309"/>
      <c r="AM112" s="309"/>
      <c r="AN112" s="309"/>
      <c r="AO112" s="309"/>
      <c r="AP112" s="309"/>
      <c r="AQ112" s="309"/>
      <c r="AR112" s="309"/>
      <c r="AS112" s="309"/>
      <c r="AT112" s="309"/>
      <c r="AU112" s="309"/>
      <c r="AV112" s="309"/>
      <c r="AW112" s="309"/>
      <c r="AX112" s="309"/>
      <c r="AY112" s="309"/>
      <c r="AZ112" s="309"/>
      <c r="BA112" s="309"/>
      <c r="BB112" s="309"/>
      <c r="BC112" s="309"/>
      <c r="BD112" s="309"/>
      <c r="BE112" s="309"/>
      <c r="BF112" s="309"/>
      <c r="BG112" s="309"/>
      <c r="BH112" s="309"/>
      <c r="BI112" s="309"/>
      <c r="BJ112" s="309"/>
      <c r="BK112" s="309"/>
      <c r="BL112" s="309"/>
      <c r="BM112" s="309"/>
      <c r="BN112" s="309"/>
      <c r="BO112" s="309"/>
      <c r="BP112" s="309"/>
      <c r="BQ112" s="309"/>
      <c r="BR112" s="309"/>
      <c r="BS112" s="309"/>
      <c r="BT112" s="309"/>
      <c r="BU112" s="309"/>
      <c r="BV112" s="309"/>
      <c r="BW112" s="309"/>
      <c r="BX112" s="309"/>
      <c r="BY112" s="309"/>
      <c r="BZ112" s="309"/>
      <c r="CA112" s="309"/>
      <c r="CB112" s="309"/>
      <c r="CC112" s="309"/>
      <c r="CD112" s="309"/>
      <c r="CE112" s="309"/>
      <c r="CF112" s="309"/>
      <c r="CG112" s="309"/>
      <c r="CH112" s="309"/>
      <c r="CI112" s="309"/>
      <c r="CJ112" s="309"/>
      <c r="CK112" s="309"/>
      <c r="CL112" s="309"/>
      <c r="CM112" s="309"/>
      <c r="CN112" s="309"/>
      <c r="CO112" s="309"/>
      <c r="CP112" s="309"/>
      <c r="CQ112" s="309"/>
    </row>
    <row r="113" spans="1:95" ht="12.75">
      <c r="A113" s="309"/>
      <c r="B113" s="309"/>
      <c r="C113" s="309"/>
      <c r="D113" s="309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  <c r="O113" s="309"/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  <c r="AC113" s="309"/>
      <c r="AD113" s="309"/>
      <c r="AE113" s="309"/>
      <c r="AF113" s="309"/>
      <c r="AG113" s="309"/>
      <c r="AH113" s="309"/>
      <c r="AI113" s="309"/>
      <c r="AJ113" s="309"/>
      <c r="AK113" s="309"/>
      <c r="AL113" s="309"/>
      <c r="AM113" s="309"/>
      <c r="AN113" s="309"/>
      <c r="AO113" s="309"/>
      <c r="AP113" s="309"/>
      <c r="AQ113" s="309"/>
      <c r="AR113" s="309"/>
      <c r="AS113" s="309"/>
      <c r="AT113" s="309"/>
      <c r="AU113" s="309"/>
      <c r="AV113" s="309"/>
      <c r="AW113" s="309"/>
      <c r="AX113" s="309"/>
      <c r="AY113" s="309"/>
      <c r="AZ113" s="309"/>
      <c r="BA113" s="309"/>
      <c r="BB113" s="309"/>
      <c r="BC113" s="309"/>
      <c r="BD113" s="309"/>
      <c r="BE113" s="309"/>
      <c r="BF113" s="309"/>
      <c r="BG113" s="309"/>
      <c r="BH113" s="309"/>
      <c r="BI113" s="309"/>
      <c r="BJ113" s="309"/>
      <c r="BK113" s="309"/>
      <c r="BL113" s="309"/>
      <c r="BM113" s="309"/>
      <c r="BN113" s="309"/>
      <c r="BO113" s="309"/>
      <c r="BP113" s="309"/>
      <c r="BQ113" s="309"/>
      <c r="BR113" s="309"/>
      <c r="BS113" s="309"/>
      <c r="BT113" s="309"/>
      <c r="BU113" s="309"/>
      <c r="BV113" s="309"/>
      <c r="BW113" s="309"/>
      <c r="BX113" s="309"/>
      <c r="BY113" s="309"/>
      <c r="BZ113" s="309"/>
      <c r="CA113" s="309"/>
      <c r="CB113" s="309"/>
      <c r="CC113" s="309"/>
      <c r="CD113" s="309"/>
      <c r="CE113" s="309"/>
      <c r="CF113" s="309"/>
      <c r="CG113" s="309"/>
      <c r="CH113" s="309"/>
      <c r="CI113" s="309"/>
      <c r="CJ113" s="309"/>
      <c r="CK113" s="309"/>
      <c r="CL113" s="309"/>
      <c r="CM113" s="309"/>
      <c r="CN113" s="309"/>
      <c r="CO113" s="309"/>
      <c r="CP113" s="309"/>
      <c r="CQ113" s="309"/>
    </row>
    <row r="114" spans="1:95" ht="12.75">
      <c r="A114" s="309"/>
      <c r="B114" s="309"/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  <c r="BJ114" s="309"/>
      <c r="BK114" s="309"/>
      <c r="BL114" s="309"/>
      <c r="BM114" s="309"/>
      <c r="BN114" s="309"/>
      <c r="BO114" s="309"/>
      <c r="BP114" s="309"/>
      <c r="BQ114" s="309"/>
      <c r="BR114" s="309"/>
      <c r="BS114" s="309"/>
      <c r="BT114" s="309"/>
      <c r="BU114" s="309"/>
      <c r="BV114" s="309"/>
      <c r="BW114" s="309"/>
      <c r="BX114" s="309"/>
      <c r="BY114" s="309"/>
      <c r="BZ114" s="309"/>
      <c r="CA114" s="309"/>
      <c r="CB114" s="309"/>
      <c r="CC114" s="309"/>
      <c r="CD114" s="309"/>
      <c r="CE114" s="309"/>
      <c r="CF114" s="309"/>
      <c r="CG114" s="309"/>
      <c r="CH114" s="309"/>
      <c r="CI114" s="309"/>
      <c r="CJ114" s="309"/>
      <c r="CK114" s="309"/>
      <c r="CL114" s="309"/>
      <c r="CM114" s="309"/>
      <c r="CN114" s="309"/>
      <c r="CO114" s="309"/>
      <c r="CP114" s="309"/>
      <c r="CQ114" s="309"/>
    </row>
    <row r="115" spans="1:95" ht="12.75">
      <c r="A115" s="309"/>
      <c r="B115" s="309"/>
      <c r="C115" s="309"/>
      <c r="D115" s="309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09"/>
      <c r="BK115" s="309"/>
      <c r="BL115" s="309"/>
      <c r="BM115" s="309"/>
      <c r="BN115" s="309"/>
      <c r="BO115" s="309"/>
      <c r="BP115" s="309"/>
      <c r="BQ115" s="309"/>
      <c r="BR115" s="309"/>
      <c r="BS115" s="309"/>
      <c r="BT115" s="309"/>
      <c r="BU115" s="309"/>
      <c r="BV115" s="309"/>
      <c r="BW115" s="309"/>
      <c r="BX115" s="309"/>
      <c r="BY115" s="309"/>
      <c r="BZ115" s="309"/>
      <c r="CA115" s="309"/>
      <c r="CB115" s="309"/>
      <c r="CC115" s="309"/>
      <c r="CD115" s="309"/>
      <c r="CE115" s="309"/>
      <c r="CF115" s="309"/>
      <c r="CG115" s="309"/>
      <c r="CH115" s="309"/>
      <c r="CI115" s="309"/>
      <c r="CJ115" s="309"/>
      <c r="CK115" s="309"/>
      <c r="CL115" s="309"/>
      <c r="CM115" s="309"/>
      <c r="CN115" s="309"/>
      <c r="CO115" s="309"/>
      <c r="CP115" s="309"/>
      <c r="CQ115" s="309"/>
    </row>
    <row r="116" spans="1:95" ht="12.75">
      <c r="A116" s="309"/>
      <c r="B116" s="309"/>
      <c r="C116" s="309"/>
      <c r="D116" s="309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  <c r="CC116" s="309"/>
      <c r="CD116" s="309"/>
      <c r="CE116" s="309"/>
      <c r="CF116" s="309"/>
      <c r="CG116" s="309"/>
      <c r="CH116" s="309"/>
      <c r="CI116" s="309"/>
      <c r="CJ116" s="309"/>
      <c r="CK116" s="309"/>
      <c r="CL116" s="309"/>
      <c r="CM116" s="309"/>
      <c r="CN116" s="309"/>
      <c r="CO116" s="309"/>
      <c r="CP116" s="309"/>
      <c r="CQ116" s="309"/>
    </row>
    <row r="117" spans="1:95" ht="12.75">
      <c r="A117" s="309"/>
      <c r="B117" s="309"/>
      <c r="C117" s="309"/>
      <c r="D117" s="309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309"/>
      <c r="AT117" s="309"/>
      <c r="AU117" s="309"/>
      <c r="AV117" s="309"/>
      <c r="AW117" s="309"/>
      <c r="AX117" s="309"/>
      <c r="AY117" s="309"/>
      <c r="AZ117" s="309"/>
      <c r="BA117" s="309"/>
      <c r="BB117" s="309"/>
      <c r="BC117" s="309"/>
      <c r="BD117" s="309"/>
      <c r="BE117" s="309"/>
      <c r="BF117" s="309"/>
      <c r="BG117" s="309"/>
      <c r="BH117" s="309"/>
      <c r="BI117" s="309"/>
      <c r="BJ117" s="309"/>
      <c r="BK117" s="309"/>
      <c r="BL117" s="309"/>
      <c r="BM117" s="309"/>
      <c r="BN117" s="309"/>
      <c r="BO117" s="309"/>
      <c r="BP117" s="309"/>
      <c r="BQ117" s="309"/>
      <c r="BR117" s="309"/>
      <c r="BS117" s="309"/>
      <c r="BT117" s="309"/>
      <c r="BU117" s="309"/>
      <c r="BV117" s="309"/>
      <c r="BW117" s="309"/>
      <c r="BX117" s="309"/>
      <c r="BY117" s="309"/>
      <c r="BZ117" s="309"/>
      <c r="CA117" s="309"/>
      <c r="CB117" s="309"/>
      <c r="CC117" s="309"/>
      <c r="CD117" s="309"/>
      <c r="CE117" s="309"/>
      <c r="CF117" s="309"/>
      <c r="CG117" s="309"/>
      <c r="CH117" s="309"/>
      <c r="CI117" s="309"/>
      <c r="CJ117" s="309"/>
      <c r="CK117" s="309"/>
      <c r="CL117" s="309"/>
      <c r="CM117" s="309"/>
      <c r="CN117" s="309"/>
      <c r="CO117" s="309"/>
      <c r="CP117" s="309"/>
      <c r="CQ117" s="309"/>
    </row>
    <row r="118" spans="1:95" ht="12.75">
      <c r="A118" s="309"/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309"/>
      <c r="AM118" s="309"/>
      <c r="AN118" s="309"/>
      <c r="AO118" s="309"/>
      <c r="AP118" s="309"/>
      <c r="AQ118" s="309"/>
      <c r="AR118" s="309"/>
      <c r="AS118" s="309"/>
      <c r="AT118" s="309"/>
      <c r="AU118" s="309"/>
      <c r="AV118" s="309"/>
      <c r="AW118" s="309"/>
      <c r="AX118" s="309"/>
      <c r="AY118" s="309"/>
      <c r="AZ118" s="309"/>
      <c r="BA118" s="309"/>
      <c r="BB118" s="309"/>
      <c r="BC118" s="309"/>
      <c r="BD118" s="309"/>
      <c r="BE118" s="309"/>
      <c r="BF118" s="309"/>
      <c r="BG118" s="309"/>
      <c r="BH118" s="309"/>
      <c r="BI118" s="309"/>
      <c r="BJ118" s="309"/>
      <c r="BK118" s="309"/>
      <c r="BL118" s="309"/>
      <c r="BM118" s="309"/>
      <c r="BN118" s="309"/>
      <c r="BO118" s="309"/>
      <c r="BP118" s="309"/>
      <c r="BQ118" s="309"/>
      <c r="BR118" s="309"/>
      <c r="BS118" s="309"/>
      <c r="BT118" s="309"/>
      <c r="BU118" s="309"/>
      <c r="BV118" s="309"/>
      <c r="BW118" s="309"/>
      <c r="BX118" s="309"/>
      <c r="BY118" s="309"/>
      <c r="BZ118" s="309"/>
      <c r="CA118" s="309"/>
      <c r="CB118" s="309"/>
      <c r="CC118" s="309"/>
      <c r="CD118" s="309"/>
      <c r="CE118" s="309"/>
      <c r="CF118" s="309"/>
      <c r="CG118" s="309"/>
      <c r="CH118" s="309"/>
      <c r="CI118" s="309"/>
      <c r="CJ118" s="309"/>
      <c r="CK118" s="309"/>
      <c r="CL118" s="309"/>
      <c r="CM118" s="309"/>
      <c r="CN118" s="309"/>
      <c r="CO118" s="309"/>
      <c r="CP118" s="309"/>
      <c r="CQ118" s="309"/>
    </row>
    <row r="119" spans="1:95" ht="12.75">
      <c r="A119" s="309"/>
      <c r="B119" s="309"/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</row>
    <row r="120" spans="1:95" ht="12.75">
      <c r="A120" s="309"/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309"/>
      <c r="AD120" s="309"/>
      <c r="AE120" s="309"/>
      <c r="AF120" s="309"/>
      <c r="AG120" s="309"/>
      <c r="AH120" s="309"/>
      <c r="AI120" s="309"/>
      <c r="AJ120" s="309"/>
      <c r="AK120" s="309"/>
      <c r="AL120" s="309"/>
      <c r="AM120" s="309"/>
      <c r="AN120" s="309"/>
      <c r="AO120" s="309"/>
      <c r="AP120" s="309"/>
      <c r="AQ120" s="309"/>
      <c r="AR120" s="309"/>
      <c r="AS120" s="309"/>
      <c r="AT120" s="309"/>
      <c r="AU120" s="309"/>
      <c r="AV120" s="309"/>
      <c r="AW120" s="309"/>
      <c r="AX120" s="309"/>
      <c r="AY120" s="309"/>
      <c r="AZ120" s="309"/>
      <c r="BA120" s="309"/>
      <c r="BB120" s="309"/>
      <c r="BC120" s="309"/>
      <c r="BD120" s="309"/>
      <c r="BE120" s="309"/>
      <c r="BF120" s="309"/>
      <c r="BG120" s="309"/>
      <c r="BH120" s="309"/>
      <c r="BI120" s="309"/>
      <c r="BJ120" s="309"/>
      <c r="BK120" s="309"/>
      <c r="BL120" s="309"/>
      <c r="BM120" s="309"/>
      <c r="BN120" s="309"/>
      <c r="BO120" s="309"/>
      <c r="BP120" s="309"/>
      <c r="BQ120" s="309"/>
      <c r="BR120" s="309"/>
      <c r="BS120" s="309"/>
      <c r="BT120" s="309"/>
      <c r="BU120" s="309"/>
      <c r="BV120" s="309"/>
      <c r="BW120" s="309"/>
      <c r="BX120" s="309"/>
      <c r="BY120" s="309"/>
      <c r="BZ120" s="309"/>
      <c r="CA120" s="309"/>
      <c r="CB120" s="309"/>
      <c r="CC120" s="309"/>
      <c r="CD120" s="309"/>
      <c r="CE120" s="309"/>
      <c r="CF120" s="309"/>
      <c r="CG120" s="309"/>
      <c r="CH120" s="309"/>
      <c r="CI120" s="309"/>
      <c r="CJ120" s="309"/>
      <c r="CK120" s="309"/>
      <c r="CL120" s="309"/>
      <c r="CM120" s="309"/>
      <c r="CN120" s="309"/>
      <c r="CO120" s="309"/>
      <c r="CP120" s="309"/>
      <c r="CQ120" s="309"/>
    </row>
    <row r="121" spans="1:95" ht="12.75">
      <c r="A121" s="309"/>
      <c r="B121" s="309"/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309"/>
      <c r="AH121" s="309"/>
      <c r="AI121" s="309"/>
      <c r="AJ121" s="309"/>
      <c r="AK121" s="309"/>
      <c r="AL121" s="309"/>
      <c r="AM121" s="309"/>
      <c r="AN121" s="309"/>
      <c r="AO121" s="309"/>
      <c r="AP121" s="309"/>
      <c r="AQ121" s="309"/>
      <c r="AR121" s="309"/>
      <c r="AS121" s="309"/>
      <c r="AT121" s="309"/>
      <c r="AU121" s="309"/>
      <c r="AV121" s="309"/>
      <c r="AW121" s="309"/>
      <c r="AX121" s="309"/>
      <c r="AY121" s="309"/>
      <c r="AZ121" s="309"/>
      <c r="BA121" s="309"/>
      <c r="BB121" s="309"/>
      <c r="BC121" s="309"/>
      <c r="BD121" s="309"/>
      <c r="BE121" s="309"/>
      <c r="BF121" s="309"/>
      <c r="BG121" s="309"/>
      <c r="BH121" s="309"/>
      <c r="BI121" s="309"/>
      <c r="BJ121" s="309"/>
      <c r="BK121" s="309"/>
      <c r="BL121" s="309"/>
      <c r="BM121" s="309"/>
      <c r="BN121" s="309"/>
      <c r="BO121" s="309"/>
      <c r="BP121" s="309"/>
      <c r="BQ121" s="309"/>
      <c r="BR121" s="309"/>
      <c r="BS121" s="309"/>
      <c r="BT121" s="309"/>
      <c r="BU121" s="309"/>
      <c r="BV121" s="309"/>
      <c r="BW121" s="309"/>
      <c r="BX121" s="309"/>
      <c r="BY121" s="309"/>
      <c r="BZ121" s="309"/>
      <c r="CA121" s="309"/>
      <c r="CB121" s="309"/>
      <c r="CC121" s="309"/>
      <c r="CD121" s="309"/>
      <c r="CE121" s="309"/>
      <c r="CF121" s="309"/>
      <c r="CG121" s="309"/>
      <c r="CH121" s="309"/>
      <c r="CI121" s="309"/>
      <c r="CJ121" s="309"/>
      <c r="CK121" s="309"/>
      <c r="CL121" s="309"/>
      <c r="CM121" s="309"/>
      <c r="CN121" s="309"/>
      <c r="CO121" s="309"/>
      <c r="CP121" s="309"/>
      <c r="CQ121" s="309"/>
    </row>
    <row r="122" spans="1:95" ht="12.75">
      <c r="A122" s="309"/>
      <c r="B122" s="309"/>
      <c r="C122" s="309"/>
      <c r="D122" s="309"/>
      <c r="E122" s="309"/>
      <c r="F122" s="309"/>
      <c r="G122" s="309"/>
      <c r="H122" s="309"/>
      <c r="I122" s="309"/>
      <c r="J122" s="309"/>
      <c r="K122" s="309"/>
      <c r="L122" s="309"/>
      <c r="M122" s="309"/>
      <c r="N122" s="309"/>
      <c r="O122" s="309"/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  <c r="AC122" s="309"/>
      <c r="AD122" s="309"/>
      <c r="AE122" s="309"/>
      <c r="AF122" s="309"/>
      <c r="AG122" s="309"/>
      <c r="AH122" s="309"/>
      <c r="AI122" s="309"/>
      <c r="AJ122" s="309"/>
      <c r="AK122" s="309"/>
      <c r="AL122" s="309"/>
      <c r="AM122" s="309"/>
      <c r="AN122" s="309"/>
      <c r="AO122" s="309"/>
      <c r="AP122" s="309"/>
      <c r="AQ122" s="309"/>
      <c r="AR122" s="309"/>
      <c r="AS122" s="309"/>
      <c r="AT122" s="309"/>
      <c r="AU122" s="309"/>
      <c r="AV122" s="309"/>
      <c r="AW122" s="309"/>
      <c r="AX122" s="309"/>
      <c r="AY122" s="309"/>
      <c r="AZ122" s="309"/>
      <c r="BA122" s="309"/>
      <c r="BB122" s="309"/>
      <c r="BC122" s="309"/>
      <c r="BD122" s="309"/>
      <c r="BE122" s="309"/>
      <c r="BF122" s="309"/>
      <c r="BG122" s="309"/>
      <c r="BH122" s="309"/>
      <c r="BI122" s="309"/>
      <c r="BJ122" s="309"/>
      <c r="BK122" s="309"/>
      <c r="BL122" s="309"/>
      <c r="BM122" s="309"/>
      <c r="BN122" s="309"/>
      <c r="BO122" s="309"/>
      <c r="BP122" s="309"/>
      <c r="BQ122" s="309"/>
      <c r="BR122" s="309"/>
      <c r="BS122" s="309"/>
      <c r="BT122" s="309"/>
      <c r="BU122" s="309"/>
      <c r="BV122" s="309"/>
      <c r="BW122" s="309"/>
      <c r="BX122" s="309"/>
      <c r="BY122" s="309"/>
      <c r="BZ122" s="309"/>
      <c r="CA122" s="309"/>
      <c r="CB122" s="309"/>
      <c r="CC122" s="309"/>
      <c r="CD122" s="309"/>
      <c r="CE122" s="309"/>
      <c r="CF122" s="309"/>
      <c r="CG122" s="309"/>
      <c r="CH122" s="309"/>
      <c r="CI122" s="309"/>
      <c r="CJ122" s="309"/>
      <c r="CK122" s="309"/>
      <c r="CL122" s="309"/>
      <c r="CM122" s="309"/>
      <c r="CN122" s="309"/>
      <c r="CO122" s="309"/>
      <c r="CP122" s="309"/>
      <c r="CQ122" s="309"/>
    </row>
    <row r="123" spans="1:95" ht="12.75">
      <c r="A123" s="309"/>
      <c r="B123" s="309"/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  <c r="O123" s="309"/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  <c r="AC123" s="309"/>
      <c r="AD123" s="309"/>
      <c r="AE123" s="309"/>
      <c r="AF123" s="309"/>
      <c r="AG123" s="309"/>
      <c r="AH123" s="309"/>
      <c r="AI123" s="309"/>
      <c r="AJ123" s="309"/>
      <c r="AK123" s="309"/>
      <c r="AL123" s="309"/>
      <c r="AM123" s="309"/>
      <c r="AN123" s="309"/>
      <c r="AO123" s="309"/>
      <c r="AP123" s="309"/>
      <c r="AQ123" s="309"/>
      <c r="AR123" s="309"/>
      <c r="AS123" s="309"/>
      <c r="AT123" s="309"/>
      <c r="AU123" s="309"/>
      <c r="AV123" s="309"/>
      <c r="AW123" s="309"/>
      <c r="AX123" s="309"/>
      <c r="AY123" s="309"/>
      <c r="AZ123" s="309"/>
      <c r="BA123" s="309"/>
      <c r="BB123" s="309"/>
      <c r="BC123" s="309"/>
      <c r="BD123" s="309"/>
      <c r="BE123" s="309"/>
      <c r="BF123" s="309"/>
      <c r="BG123" s="309"/>
      <c r="BH123" s="309"/>
      <c r="BI123" s="309"/>
      <c r="BJ123" s="309"/>
      <c r="BK123" s="309"/>
      <c r="BL123" s="309"/>
      <c r="BM123" s="309"/>
      <c r="BN123" s="309"/>
      <c r="BO123" s="309"/>
      <c r="BP123" s="309"/>
      <c r="BQ123" s="309"/>
      <c r="BR123" s="309"/>
      <c r="BS123" s="309"/>
      <c r="BT123" s="309"/>
      <c r="BU123" s="309"/>
      <c r="BV123" s="309"/>
      <c r="BW123" s="309"/>
      <c r="BX123" s="309"/>
      <c r="BY123" s="309"/>
      <c r="BZ123" s="309"/>
      <c r="CA123" s="309"/>
      <c r="CB123" s="309"/>
      <c r="CC123" s="309"/>
      <c r="CD123" s="309"/>
      <c r="CE123" s="309"/>
      <c r="CF123" s="309"/>
      <c r="CG123" s="309"/>
      <c r="CH123" s="309"/>
      <c r="CI123" s="309"/>
      <c r="CJ123" s="309"/>
      <c r="CK123" s="309"/>
      <c r="CL123" s="309"/>
      <c r="CM123" s="309"/>
      <c r="CN123" s="309"/>
      <c r="CO123" s="309"/>
      <c r="CP123" s="309"/>
      <c r="CQ123" s="309"/>
    </row>
    <row r="124" spans="1:95" ht="12.75">
      <c r="A124" s="309"/>
      <c r="B124" s="309"/>
      <c r="C124" s="309"/>
      <c r="D124" s="309"/>
      <c r="E124" s="309"/>
      <c r="F124" s="309"/>
      <c r="G124" s="309"/>
      <c r="H124" s="309"/>
      <c r="I124" s="309"/>
      <c r="J124" s="309"/>
      <c r="K124" s="309"/>
      <c r="L124" s="309"/>
      <c r="M124" s="309"/>
      <c r="N124" s="309"/>
      <c r="O124" s="309"/>
      <c r="P124" s="309"/>
      <c r="Q124" s="309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  <c r="AC124" s="309"/>
      <c r="AD124" s="309"/>
      <c r="AE124" s="309"/>
      <c r="AF124" s="309"/>
      <c r="AG124" s="309"/>
      <c r="AH124" s="309"/>
      <c r="AI124" s="309"/>
      <c r="AJ124" s="309"/>
      <c r="AK124" s="309"/>
      <c r="AL124" s="309"/>
      <c r="AM124" s="309"/>
      <c r="AN124" s="309"/>
      <c r="AO124" s="309"/>
      <c r="AP124" s="309"/>
      <c r="AQ124" s="309"/>
      <c r="AR124" s="309"/>
      <c r="AS124" s="309"/>
      <c r="AT124" s="309"/>
      <c r="AU124" s="309"/>
      <c r="AV124" s="309"/>
      <c r="AW124" s="309"/>
      <c r="AX124" s="309"/>
      <c r="AY124" s="309"/>
      <c r="AZ124" s="309"/>
      <c r="BA124" s="309"/>
      <c r="BB124" s="309"/>
      <c r="BC124" s="309"/>
      <c r="BD124" s="309"/>
      <c r="BE124" s="309"/>
      <c r="BF124" s="309"/>
      <c r="BG124" s="309"/>
      <c r="BH124" s="309"/>
      <c r="BI124" s="309"/>
      <c r="BJ124" s="309"/>
      <c r="BK124" s="309"/>
      <c r="BL124" s="309"/>
      <c r="BM124" s="309"/>
      <c r="BN124" s="309"/>
      <c r="BO124" s="309"/>
      <c r="BP124" s="309"/>
      <c r="BQ124" s="309"/>
      <c r="BR124" s="309"/>
      <c r="BS124" s="309"/>
      <c r="BT124" s="309"/>
      <c r="BU124" s="309"/>
      <c r="BV124" s="309"/>
      <c r="BW124" s="309"/>
      <c r="BX124" s="309"/>
      <c r="BY124" s="309"/>
      <c r="BZ124" s="309"/>
      <c r="CA124" s="309"/>
      <c r="CB124" s="309"/>
      <c r="CC124" s="309"/>
      <c r="CD124" s="309"/>
      <c r="CE124" s="309"/>
      <c r="CF124" s="309"/>
      <c r="CG124" s="309"/>
      <c r="CH124" s="309"/>
      <c r="CI124" s="309"/>
      <c r="CJ124" s="309"/>
      <c r="CK124" s="309"/>
      <c r="CL124" s="309"/>
      <c r="CM124" s="309"/>
      <c r="CN124" s="309"/>
      <c r="CO124" s="309"/>
      <c r="CP124" s="309"/>
      <c r="CQ124" s="309"/>
    </row>
    <row r="125" spans="1:95" ht="12.75">
      <c r="A125" s="309"/>
      <c r="B125" s="309"/>
      <c r="C125" s="309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  <c r="AC125" s="309"/>
      <c r="AD125" s="309"/>
      <c r="AE125" s="309"/>
      <c r="AF125" s="309"/>
      <c r="AG125" s="309"/>
      <c r="AH125" s="309"/>
      <c r="AI125" s="309"/>
      <c r="AJ125" s="309"/>
      <c r="AK125" s="309"/>
      <c r="AL125" s="309"/>
      <c r="AM125" s="309"/>
      <c r="AN125" s="309"/>
      <c r="AO125" s="309"/>
      <c r="AP125" s="309"/>
      <c r="AQ125" s="309"/>
      <c r="AR125" s="309"/>
      <c r="AS125" s="309"/>
      <c r="AT125" s="309"/>
      <c r="AU125" s="309"/>
      <c r="AV125" s="309"/>
      <c r="AW125" s="309"/>
      <c r="AX125" s="309"/>
      <c r="AY125" s="309"/>
      <c r="AZ125" s="309"/>
      <c r="BA125" s="309"/>
      <c r="BB125" s="309"/>
      <c r="BC125" s="309"/>
      <c r="BD125" s="309"/>
      <c r="BE125" s="309"/>
      <c r="BF125" s="309"/>
      <c r="BG125" s="309"/>
      <c r="BH125" s="309"/>
      <c r="BI125" s="309"/>
      <c r="BJ125" s="309"/>
      <c r="BK125" s="309"/>
      <c r="BL125" s="309"/>
      <c r="BM125" s="309"/>
      <c r="BN125" s="309"/>
      <c r="BO125" s="309"/>
      <c r="BP125" s="309"/>
      <c r="BQ125" s="309"/>
      <c r="BR125" s="309"/>
      <c r="BS125" s="309"/>
      <c r="BT125" s="309"/>
      <c r="BU125" s="309"/>
      <c r="BV125" s="309"/>
      <c r="BW125" s="309"/>
      <c r="BX125" s="309"/>
      <c r="BY125" s="309"/>
      <c r="BZ125" s="309"/>
      <c r="CA125" s="309"/>
      <c r="CB125" s="309"/>
      <c r="CC125" s="309"/>
      <c r="CD125" s="309"/>
      <c r="CE125" s="309"/>
      <c r="CF125" s="309"/>
      <c r="CG125" s="309"/>
      <c r="CH125" s="309"/>
      <c r="CI125" s="309"/>
      <c r="CJ125" s="309"/>
      <c r="CK125" s="309"/>
      <c r="CL125" s="309"/>
      <c r="CM125" s="309"/>
      <c r="CN125" s="309"/>
      <c r="CO125" s="309"/>
      <c r="CP125" s="309"/>
      <c r="CQ125" s="309"/>
    </row>
    <row r="126" spans="1:95" ht="12.75">
      <c r="A126" s="309"/>
      <c r="B126" s="309"/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  <c r="AC126" s="309"/>
      <c r="AD126" s="309"/>
      <c r="AE126" s="309"/>
      <c r="AF126" s="309"/>
      <c r="AG126" s="309"/>
      <c r="AH126" s="309"/>
      <c r="AI126" s="309"/>
      <c r="AJ126" s="309"/>
      <c r="AK126" s="309"/>
      <c r="AL126" s="309"/>
      <c r="AM126" s="309"/>
      <c r="AN126" s="309"/>
      <c r="AO126" s="309"/>
      <c r="AP126" s="309"/>
      <c r="AQ126" s="309"/>
      <c r="AR126" s="309"/>
      <c r="AS126" s="309"/>
      <c r="AT126" s="309"/>
      <c r="AU126" s="309"/>
      <c r="AV126" s="309"/>
      <c r="AW126" s="309"/>
      <c r="AX126" s="309"/>
      <c r="AY126" s="309"/>
      <c r="AZ126" s="309"/>
      <c r="BA126" s="309"/>
      <c r="BB126" s="309"/>
      <c r="BC126" s="309"/>
      <c r="BD126" s="309"/>
      <c r="BE126" s="309"/>
      <c r="BF126" s="309"/>
      <c r="BG126" s="309"/>
      <c r="BH126" s="309"/>
      <c r="BI126" s="309"/>
      <c r="BJ126" s="309"/>
      <c r="BK126" s="309"/>
      <c r="BL126" s="309"/>
      <c r="BM126" s="309"/>
      <c r="BN126" s="309"/>
      <c r="BO126" s="309"/>
      <c r="BP126" s="309"/>
      <c r="BQ126" s="309"/>
      <c r="BR126" s="309"/>
      <c r="BS126" s="309"/>
      <c r="BT126" s="309"/>
      <c r="BU126" s="309"/>
      <c r="BV126" s="309"/>
      <c r="BW126" s="309"/>
      <c r="BX126" s="309"/>
      <c r="BY126" s="309"/>
      <c r="BZ126" s="309"/>
      <c r="CA126" s="309"/>
      <c r="CB126" s="309"/>
      <c r="CC126" s="309"/>
      <c r="CD126" s="309"/>
      <c r="CE126" s="309"/>
      <c r="CF126" s="309"/>
      <c r="CG126" s="309"/>
      <c r="CH126" s="309"/>
      <c r="CI126" s="309"/>
      <c r="CJ126" s="309"/>
      <c r="CK126" s="309"/>
      <c r="CL126" s="309"/>
      <c r="CM126" s="309"/>
      <c r="CN126" s="309"/>
      <c r="CO126" s="309"/>
      <c r="CP126" s="309"/>
      <c r="CQ126" s="309"/>
    </row>
    <row r="127" spans="1:95" ht="12.75">
      <c r="A127" s="309"/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  <c r="AC127" s="309"/>
      <c r="AD127" s="309"/>
      <c r="AE127" s="309"/>
      <c r="AF127" s="309"/>
      <c r="AG127" s="309"/>
      <c r="AH127" s="309"/>
      <c r="AI127" s="309"/>
      <c r="AJ127" s="309"/>
      <c r="AK127" s="309"/>
      <c r="AL127" s="309"/>
      <c r="AM127" s="309"/>
      <c r="AN127" s="309"/>
      <c r="AO127" s="309"/>
      <c r="AP127" s="309"/>
      <c r="AQ127" s="309"/>
      <c r="AR127" s="309"/>
      <c r="AS127" s="309"/>
      <c r="AT127" s="309"/>
      <c r="AU127" s="309"/>
      <c r="AV127" s="309"/>
      <c r="AW127" s="309"/>
      <c r="AX127" s="309"/>
      <c r="AY127" s="309"/>
      <c r="AZ127" s="309"/>
      <c r="BA127" s="309"/>
      <c r="BB127" s="309"/>
      <c r="BC127" s="309"/>
      <c r="BD127" s="309"/>
      <c r="BE127" s="309"/>
      <c r="BF127" s="309"/>
      <c r="BG127" s="309"/>
      <c r="BH127" s="309"/>
      <c r="BI127" s="309"/>
      <c r="BJ127" s="309"/>
      <c r="BK127" s="309"/>
      <c r="BL127" s="309"/>
      <c r="BM127" s="309"/>
      <c r="BN127" s="309"/>
      <c r="BO127" s="309"/>
      <c r="BP127" s="309"/>
      <c r="BQ127" s="309"/>
      <c r="BR127" s="309"/>
      <c r="BS127" s="309"/>
      <c r="BT127" s="309"/>
      <c r="BU127" s="309"/>
      <c r="BV127" s="309"/>
      <c r="BW127" s="309"/>
      <c r="BX127" s="309"/>
      <c r="BY127" s="309"/>
      <c r="BZ127" s="309"/>
      <c r="CA127" s="309"/>
      <c r="CB127" s="309"/>
      <c r="CC127" s="309"/>
      <c r="CD127" s="309"/>
      <c r="CE127" s="309"/>
      <c r="CF127" s="309"/>
      <c r="CG127" s="309"/>
      <c r="CH127" s="309"/>
      <c r="CI127" s="309"/>
      <c r="CJ127" s="309"/>
      <c r="CK127" s="309"/>
      <c r="CL127" s="309"/>
      <c r="CM127" s="309"/>
      <c r="CN127" s="309"/>
      <c r="CO127" s="309"/>
      <c r="CP127" s="309"/>
      <c r="CQ127" s="309"/>
    </row>
    <row r="128" spans="1:95" ht="12.75">
      <c r="A128" s="309"/>
      <c r="B128" s="309"/>
      <c r="C128" s="309"/>
      <c r="D128" s="309"/>
      <c r="E128" s="309"/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  <c r="P128" s="309"/>
      <c r="Q128" s="309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  <c r="AC128" s="309"/>
      <c r="AD128" s="309"/>
      <c r="AE128" s="309"/>
      <c r="AF128" s="309"/>
      <c r="AG128" s="309"/>
      <c r="AH128" s="309"/>
      <c r="AI128" s="309"/>
      <c r="AJ128" s="309"/>
      <c r="AK128" s="309"/>
      <c r="AL128" s="309"/>
      <c r="AM128" s="309"/>
      <c r="AN128" s="309"/>
      <c r="AO128" s="309"/>
      <c r="AP128" s="309"/>
      <c r="AQ128" s="309"/>
      <c r="AR128" s="309"/>
      <c r="AS128" s="309"/>
      <c r="AT128" s="309"/>
      <c r="AU128" s="309"/>
      <c r="AV128" s="309"/>
      <c r="AW128" s="309"/>
      <c r="AX128" s="309"/>
      <c r="AY128" s="309"/>
      <c r="AZ128" s="309"/>
      <c r="BA128" s="309"/>
      <c r="BB128" s="309"/>
      <c r="BC128" s="309"/>
      <c r="BD128" s="309"/>
      <c r="BE128" s="309"/>
      <c r="BF128" s="309"/>
      <c r="BG128" s="309"/>
      <c r="BH128" s="309"/>
      <c r="BI128" s="309"/>
      <c r="BJ128" s="309"/>
      <c r="BK128" s="309"/>
      <c r="BL128" s="309"/>
      <c r="BM128" s="309"/>
      <c r="BN128" s="309"/>
      <c r="BO128" s="309"/>
      <c r="BP128" s="309"/>
      <c r="BQ128" s="309"/>
      <c r="BR128" s="309"/>
      <c r="BS128" s="309"/>
      <c r="BT128" s="309"/>
      <c r="BU128" s="309"/>
      <c r="BV128" s="309"/>
      <c r="BW128" s="309"/>
      <c r="BX128" s="309"/>
      <c r="BY128" s="309"/>
      <c r="BZ128" s="309"/>
      <c r="CA128" s="309"/>
      <c r="CB128" s="309"/>
      <c r="CC128" s="309"/>
      <c r="CD128" s="309"/>
      <c r="CE128" s="309"/>
      <c r="CF128" s="309"/>
      <c r="CG128" s="309"/>
      <c r="CH128" s="309"/>
      <c r="CI128" s="309"/>
      <c r="CJ128" s="309"/>
      <c r="CK128" s="309"/>
      <c r="CL128" s="309"/>
      <c r="CM128" s="309"/>
      <c r="CN128" s="309"/>
      <c r="CO128" s="309"/>
      <c r="CP128" s="309"/>
      <c r="CQ128" s="309"/>
    </row>
    <row r="129" spans="1:95" ht="12.75">
      <c r="A129" s="309"/>
      <c r="B129" s="309"/>
      <c r="C129" s="309"/>
      <c r="D129" s="309"/>
      <c r="E129" s="309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  <c r="AC129" s="309"/>
      <c r="AD129" s="309"/>
      <c r="AE129" s="309"/>
      <c r="AF129" s="309"/>
      <c r="AG129" s="309"/>
      <c r="AH129" s="309"/>
      <c r="AI129" s="309"/>
      <c r="AJ129" s="309"/>
      <c r="AK129" s="309"/>
      <c r="AL129" s="309"/>
      <c r="AM129" s="309"/>
      <c r="AN129" s="309"/>
      <c r="AO129" s="309"/>
      <c r="AP129" s="309"/>
      <c r="AQ129" s="309"/>
      <c r="AR129" s="309"/>
      <c r="AS129" s="309"/>
      <c r="AT129" s="309"/>
      <c r="AU129" s="309"/>
      <c r="AV129" s="309"/>
      <c r="AW129" s="309"/>
      <c r="AX129" s="309"/>
      <c r="AY129" s="309"/>
      <c r="AZ129" s="309"/>
      <c r="BA129" s="309"/>
      <c r="BB129" s="309"/>
      <c r="BC129" s="309"/>
      <c r="BD129" s="309"/>
      <c r="BE129" s="309"/>
      <c r="BF129" s="309"/>
      <c r="BG129" s="309"/>
      <c r="BH129" s="309"/>
      <c r="BI129" s="309"/>
      <c r="BJ129" s="309"/>
      <c r="BK129" s="309"/>
      <c r="BL129" s="309"/>
      <c r="BM129" s="309"/>
      <c r="BN129" s="309"/>
      <c r="BO129" s="309"/>
      <c r="BP129" s="309"/>
      <c r="BQ129" s="309"/>
      <c r="BR129" s="309"/>
      <c r="BS129" s="309"/>
      <c r="BT129" s="309"/>
      <c r="BU129" s="309"/>
      <c r="BV129" s="309"/>
      <c r="BW129" s="309"/>
      <c r="BX129" s="309"/>
      <c r="BY129" s="309"/>
      <c r="BZ129" s="309"/>
      <c r="CA129" s="309"/>
      <c r="CB129" s="309"/>
      <c r="CC129" s="309"/>
      <c r="CD129" s="309"/>
      <c r="CE129" s="309"/>
      <c r="CF129" s="309"/>
      <c r="CG129" s="309"/>
      <c r="CH129" s="309"/>
      <c r="CI129" s="309"/>
      <c r="CJ129" s="309"/>
      <c r="CK129" s="309"/>
      <c r="CL129" s="309"/>
      <c r="CM129" s="309"/>
      <c r="CN129" s="309"/>
      <c r="CO129" s="309"/>
      <c r="CP129" s="309"/>
      <c r="CQ129" s="309"/>
    </row>
    <row r="130" spans="1:95" ht="12.75">
      <c r="A130" s="309"/>
      <c r="B130" s="309"/>
      <c r="C130" s="309"/>
      <c r="D130" s="309"/>
      <c r="E130" s="309"/>
      <c r="F130" s="309"/>
      <c r="G130" s="309"/>
      <c r="H130" s="309"/>
      <c r="I130" s="309"/>
      <c r="J130" s="309"/>
      <c r="K130" s="309"/>
      <c r="L130" s="309"/>
      <c r="M130" s="309"/>
      <c r="N130" s="309"/>
      <c r="O130" s="309"/>
      <c r="P130" s="309"/>
      <c r="Q130" s="309"/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  <c r="AC130" s="309"/>
      <c r="AD130" s="309"/>
      <c r="AE130" s="309"/>
      <c r="AF130" s="309"/>
      <c r="AG130" s="309"/>
      <c r="AH130" s="309"/>
      <c r="AI130" s="309"/>
      <c r="AJ130" s="309"/>
      <c r="AK130" s="309"/>
      <c r="AL130" s="309"/>
      <c r="AM130" s="309"/>
      <c r="AN130" s="309"/>
      <c r="AO130" s="309"/>
      <c r="AP130" s="309"/>
      <c r="AQ130" s="309"/>
      <c r="AR130" s="309"/>
      <c r="AS130" s="309"/>
      <c r="AT130" s="309"/>
      <c r="AU130" s="309"/>
      <c r="AV130" s="309"/>
      <c r="AW130" s="309"/>
      <c r="AX130" s="309"/>
      <c r="AY130" s="309"/>
      <c r="AZ130" s="309"/>
      <c r="BA130" s="309"/>
      <c r="BB130" s="309"/>
      <c r="BC130" s="309"/>
      <c r="BD130" s="309"/>
      <c r="BE130" s="309"/>
      <c r="BF130" s="309"/>
      <c r="BG130" s="309"/>
      <c r="BH130" s="309"/>
      <c r="BI130" s="309"/>
      <c r="BJ130" s="309"/>
      <c r="BK130" s="309"/>
      <c r="BL130" s="309"/>
      <c r="BM130" s="309"/>
      <c r="BN130" s="309"/>
      <c r="BO130" s="309"/>
      <c r="BP130" s="309"/>
      <c r="BQ130" s="309"/>
      <c r="BR130" s="309"/>
      <c r="BS130" s="309"/>
      <c r="BT130" s="309"/>
      <c r="BU130" s="309"/>
      <c r="BV130" s="309"/>
      <c r="BW130" s="309"/>
      <c r="BX130" s="309"/>
      <c r="BY130" s="309"/>
      <c r="BZ130" s="309"/>
      <c r="CA130" s="309"/>
      <c r="CB130" s="309"/>
      <c r="CC130" s="309"/>
      <c r="CD130" s="309"/>
      <c r="CE130" s="309"/>
      <c r="CF130" s="309"/>
      <c r="CG130" s="309"/>
      <c r="CH130" s="309"/>
      <c r="CI130" s="309"/>
      <c r="CJ130" s="309"/>
      <c r="CK130" s="309"/>
      <c r="CL130" s="309"/>
      <c r="CM130" s="309"/>
      <c r="CN130" s="309"/>
      <c r="CO130" s="309"/>
      <c r="CP130" s="309"/>
      <c r="CQ130" s="309"/>
    </row>
    <row r="131" spans="1:95" ht="12.75">
      <c r="A131" s="309"/>
      <c r="B131" s="309"/>
      <c r="C131" s="309"/>
      <c r="D131" s="309"/>
      <c r="E131" s="309"/>
      <c r="F131" s="309"/>
      <c r="G131" s="309"/>
      <c r="H131" s="309"/>
      <c r="I131" s="309"/>
      <c r="J131" s="309"/>
      <c r="K131" s="309"/>
      <c r="L131" s="309"/>
      <c r="M131" s="309"/>
      <c r="N131" s="309"/>
      <c r="O131" s="309"/>
      <c r="P131" s="309"/>
      <c r="Q131" s="309"/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09"/>
      <c r="AC131" s="309"/>
      <c r="AD131" s="309"/>
      <c r="AE131" s="309"/>
      <c r="AF131" s="309"/>
      <c r="AG131" s="309"/>
      <c r="AH131" s="309"/>
      <c r="AI131" s="309"/>
      <c r="AJ131" s="309"/>
      <c r="AK131" s="309"/>
      <c r="AL131" s="309"/>
      <c r="AM131" s="309"/>
      <c r="AN131" s="309"/>
      <c r="AO131" s="309"/>
      <c r="AP131" s="309"/>
      <c r="AQ131" s="309"/>
      <c r="AR131" s="309"/>
      <c r="AS131" s="309"/>
      <c r="AT131" s="309"/>
      <c r="AU131" s="309"/>
      <c r="AV131" s="309"/>
      <c r="AW131" s="309"/>
      <c r="AX131" s="309"/>
      <c r="AY131" s="309"/>
      <c r="AZ131" s="309"/>
      <c r="BA131" s="309"/>
      <c r="BB131" s="309"/>
      <c r="BC131" s="309"/>
      <c r="BD131" s="309"/>
      <c r="BE131" s="309"/>
      <c r="BF131" s="309"/>
      <c r="BG131" s="309"/>
      <c r="BH131" s="309"/>
      <c r="BI131" s="309"/>
      <c r="BJ131" s="309"/>
      <c r="BK131" s="309"/>
      <c r="BL131" s="309"/>
      <c r="BM131" s="309"/>
      <c r="BN131" s="309"/>
      <c r="BO131" s="309"/>
      <c r="BP131" s="309"/>
      <c r="BQ131" s="309"/>
      <c r="BR131" s="309"/>
      <c r="BS131" s="309"/>
      <c r="BT131" s="309"/>
      <c r="BU131" s="309"/>
      <c r="BV131" s="309"/>
      <c r="BW131" s="309"/>
      <c r="BX131" s="309"/>
      <c r="BY131" s="309"/>
      <c r="BZ131" s="309"/>
      <c r="CA131" s="309"/>
      <c r="CB131" s="309"/>
      <c r="CC131" s="309"/>
      <c r="CD131" s="309"/>
      <c r="CE131" s="309"/>
      <c r="CF131" s="309"/>
      <c r="CG131" s="309"/>
      <c r="CH131" s="309"/>
      <c r="CI131" s="309"/>
      <c r="CJ131" s="309"/>
      <c r="CK131" s="309"/>
      <c r="CL131" s="309"/>
      <c r="CM131" s="309"/>
      <c r="CN131" s="309"/>
      <c r="CO131" s="309"/>
      <c r="CP131" s="309"/>
      <c r="CQ131" s="309"/>
    </row>
    <row r="132" spans="1:95" ht="12.75">
      <c r="A132" s="309"/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  <c r="O132" s="309"/>
      <c r="P132" s="309"/>
      <c r="Q132" s="309"/>
      <c r="R132" s="309"/>
      <c r="S132" s="309"/>
      <c r="T132" s="309"/>
      <c r="U132" s="309"/>
      <c r="V132" s="309"/>
      <c r="W132" s="309"/>
      <c r="X132" s="309"/>
      <c r="Y132" s="309"/>
      <c r="Z132" s="309"/>
      <c r="AA132" s="309"/>
      <c r="AB132" s="309"/>
      <c r="AC132" s="309"/>
      <c r="AD132" s="309"/>
      <c r="AE132" s="309"/>
      <c r="AF132" s="309"/>
      <c r="AG132" s="309"/>
      <c r="AH132" s="309"/>
      <c r="AI132" s="309"/>
      <c r="AJ132" s="309"/>
      <c r="AK132" s="309"/>
      <c r="AL132" s="309"/>
      <c r="AM132" s="309"/>
      <c r="AN132" s="309"/>
      <c r="AO132" s="309"/>
      <c r="AP132" s="309"/>
      <c r="AQ132" s="309"/>
      <c r="AR132" s="309"/>
      <c r="AS132" s="309"/>
      <c r="AT132" s="309"/>
      <c r="AU132" s="309"/>
      <c r="AV132" s="309"/>
      <c r="AW132" s="309"/>
      <c r="AX132" s="309"/>
      <c r="AY132" s="309"/>
      <c r="AZ132" s="309"/>
      <c r="BA132" s="309"/>
      <c r="BB132" s="309"/>
      <c r="BC132" s="309"/>
      <c r="BD132" s="309"/>
      <c r="BE132" s="309"/>
      <c r="BF132" s="309"/>
      <c r="BG132" s="309"/>
      <c r="BH132" s="309"/>
      <c r="BI132" s="309"/>
      <c r="BJ132" s="309"/>
      <c r="BK132" s="309"/>
      <c r="BL132" s="309"/>
      <c r="BM132" s="309"/>
      <c r="BN132" s="309"/>
      <c r="BO132" s="309"/>
      <c r="BP132" s="309"/>
      <c r="BQ132" s="309"/>
      <c r="BR132" s="309"/>
      <c r="BS132" s="309"/>
      <c r="BT132" s="309"/>
      <c r="BU132" s="309"/>
      <c r="BV132" s="309"/>
      <c r="BW132" s="309"/>
      <c r="BX132" s="309"/>
      <c r="BY132" s="309"/>
      <c r="BZ132" s="309"/>
      <c r="CA132" s="309"/>
      <c r="CB132" s="309"/>
      <c r="CC132" s="309"/>
      <c r="CD132" s="309"/>
      <c r="CE132" s="309"/>
      <c r="CF132" s="309"/>
      <c r="CG132" s="309"/>
      <c r="CH132" s="309"/>
      <c r="CI132" s="309"/>
      <c r="CJ132" s="309"/>
      <c r="CK132" s="309"/>
      <c r="CL132" s="309"/>
      <c r="CM132" s="309"/>
      <c r="CN132" s="309"/>
      <c r="CO132" s="309"/>
      <c r="CP132" s="309"/>
      <c r="CQ132" s="309"/>
    </row>
    <row r="133" spans="1:95" ht="12.75">
      <c r="A133" s="309"/>
      <c r="B133" s="309"/>
      <c r="C133" s="309"/>
      <c r="D133" s="309"/>
      <c r="E133" s="309"/>
      <c r="F133" s="309"/>
      <c r="G133" s="309"/>
      <c r="H133" s="309"/>
      <c r="I133" s="309"/>
      <c r="J133" s="309"/>
      <c r="K133" s="309"/>
      <c r="L133" s="309"/>
      <c r="M133" s="309"/>
      <c r="N133" s="309"/>
      <c r="O133" s="309"/>
      <c r="P133" s="309"/>
      <c r="Q133" s="309"/>
      <c r="R133" s="309"/>
      <c r="S133" s="309"/>
      <c r="T133" s="309"/>
      <c r="U133" s="309"/>
      <c r="V133" s="309"/>
      <c r="W133" s="309"/>
      <c r="X133" s="309"/>
      <c r="Y133" s="309"/>
      <c r="Z133" s="309"/>
      <c r="AA133" s="309"/>
      <c r="AB133" s="309"/>
      <c r="AC133" s="309"/>
      <c r="AD133" s="309"/>
      <c r="AE133" s="309"/>
      <c r="AF133" s="309"/>
      <c r="AG133" s="309"/>
      <c r="AH133" s="309"/>
      <c r="AI133" s="309"/>
      <c r="AJ133" s="309"/>
      <c r="AK133" s="309"/>
      <c r="AL133" s="309"/>
      <c r="AM133" s="309"/>
      <c r="AN133" s="309"/>
      <c r="AO133" s="309"/>
      <c r="AP133" s="309"/>
      <c r="AQ133" s="309"/>
      <c r="AR133" s="309"/>
      <c r="AS133" s="309"/>
      <c r="AT133" s="309"/>
      <c r="AU133" s="309"/>
      <c r="AV133" s="309"/>
      <c r="AW133" s="309"/>
      <c r="AX133" s="309"/>
      <c r="AY133" s="309"/>
      <c r="AZ133" s="309"/>
      <c r="BA133" s="309"/>
      <c r="BB133" s="309"/>
      <c r="BC133" s="309"/>
      <c r="BD133" s="309"/>
      <c r="BE133" s="309"/>
      <c r="BF133" s="309"/>
      <c r="BG133" s="309"/>
      <c r="BH133" s="309"/>
      <c r="BI133" s="309"/>
      <c r="BJ133" s="309"/>
      <c r="BK133" s="309"/>
      <c r="BL133" s="309"/>
      <c r="BM133" s="309"/>
      <c r="BN133" s="309"/>
      <c r="BO133" s="309"/>
      <c r="BP133" s="309"/>
      <c r="BQ133" s="309"/>
      <c r="BR133" s="309"/>
      <c r="BS133" s="309"/>
      <c r="BT133" s="309"/>
      <c r="BU133" s="309"/>
      <c r="BV133" s="309"/>
      <c r="BW133" s="309"/>
      <c r="BX133" s="309"/>
      <c r="BY133" s="309"/>
      <c r="BZ133" s="309"/>
      <c r="CA133" s="309"/>
      <c r="CB133" s="309"/>
      <c r="CC133" s="309"/>
      <c r="CD133" s="309"/>
      <c r="CE133" s="309"/>
      <c r="CF133" s="309"/>
      <c r="CG133" s="309"/>
      <c r="CH133" s="309"/>
      <c r="CI133" s="309"/>
      <c r="CJ133" s="309"/>
      <c r="CK133" s="309"/>
      <c r="CL133" s="309"/>
      <c r="CM133" s="309"/>
      <c r="CN133" s="309"/>
      <c r="CO133" s="309"/>
      <c r="CP133" s="309"/>
      <c r="CQ133" s="309"/>
    </row>
    <row r="134" spans="1:95" ht="12.75">
      <c r="A134" s="309"/>
      <c r="B134" s="309"/>
      <c r="C134" s="309"/>
      <c r="D134" s="309"/>
      <c r="E134" s="309"/>
      <c r="F134" s="309"/>
      <c r="G134" s="309"/>
      <c r="H134" s="309"/>
      <c r="I134" s="309"/>
      <c r="J134" s="309"/>
      <c r="K134" s="309"/>
      <c r="L134" s="309"/>
      <c r="M134" s="309"/>
      <c r="N134" s="309"/>
      <c r="O134" s="309"/>
      <c r="P134" s="309"/>
      <c r="Q134" s="309"/>
      <c r="R134" s="309"/>
      <c r="S134" s="309"/>
      <c r="T134" s="309"/>
      <c r="U134" s="309"/>
      <c r="V134" s="309"/>
      <c r="W134" s="309"/>
      <c r="X134" s="309"/>
      <c r="Y134" s="309"/>
      <c r="Z134" s="309"/>
      <c r="AA134" s="309"/>
      <c r="AB134" s="309"/>
      <c r="AC134" s="309"/>
      <c r="AD134" s="309"/>
      <c r="AE134" s="309"/>
      <c r="AF134" s="309"/>
      <c r="AG134" s="309"/>
      <c r="AH134" s="309"/>
      <c r="AI134" s="309"/>
      <c r="AJ134" s="309"/>
      <c r="AK134" s="309"/>
      <c r="AL134" s="309"/>
      <c r="AM134" s="309"/>
      <c r="AN134" s="309"/>
      <c r="AO134" s="309"/>
      <c r="AP134" s="309"/>
      <c r="AQ134" s="309"/>
      <c r="AR134" s="309"/>
      <c r="AS134" s="309"/>
      <c r="AT134" s="309"/>
      <c r="AU134" s="309"/>
      <c r="AV134" s="309"/>
      <c r="AW134" s="309"/>
      <c r="AX134" s="309"/>
      <c r="AY134" s="309"/>
      <c r="AZ134" s="309"/>
      <c r="BA134" s="309"/>
      <c r="BB134" s="309"/>
      <c r="BC134" s="309"/>
      <c r="BD134" s="309"/>
      <c r="BE134" s="309"/>
      <c r="BF134" s="309"/>
      <c r="BG134" s="309"/>
      <c r="BH134" s="309"/>
      <c r="BI134" s="309"/>
      <c r="BJ134" s="309"/>
      <c r="BK134" s="309"/>
      <c r="BL134" s="309"/>
      <c r="BM134" s="309"/>
      <c r="BN134" s="309"/>
      <c r="BO134" s="309"/>
      <c r="BP134" s="309"/>
      <c r="BQ134" s="309"/>
      <c r="BR134" s="309"/>
      <c r="BS134" s="309"/>
      <c r="BT134" s="309"/>
      <c r="BU134" s="309"/>
      <c r="BV134" s="309"/>
      <c r="BW134" s="309"/>
      <c r="BX134" s="309"/>
      <c r="BY134" s="309"/>
      <c r="BZ134" s="309"/>
      <c r="CA134" s="309"/>
      <c r="CB134" s="309"/>
      <c r="CC134" s="309"/>
      <c r="CD134" s="309"/>
      <c r="CE134" s="309"/>
      <c r="CF134" s="309"/>
      <c r="CG134" s="309"/>
      <c r="CH134" s="309"/>
      <c r="CI134" s="309"/>
      <c r="CJ134" s="309"/>
      <c r="CK134" s="309"/>
      <c r="CL134" s="309"/>
      <c r="CM134" s="309"/>
      <c r="CN134" s="309"/>
      <c r="CO134" s="309"/>
      <c r="CP134" s="309"/>
      <c r="CQ134" s="309"/>
    </row>
    <row r="135" spans="1:95" ht="12.75">
      <c r="A135" s="309"/>
      <c r="B135" s="309"/>
      <c r="C135" s="309"/>
      <c r="D135" s="309"/>
      <c r="E135" s="309"/>
      <c r="F135" s="309"/>
      <c r="G135" s="309"/>
      <c r="H135" s="309"/>
      <c r="I135" s="309"/>
      <c r="J135" s="309"/>
      <c r="K135" s="309"/>
      <c r="L135" s="309"/>
      <c r="M135" s="309"/>
      <c r="N135" s="309"/>
      <c r="O135" s="309"/>
      <c r="P135" s="309"/>
      <c r="Q135" s="309"/>
      <c r="R135" s="309"/>
      <c r="S135" s="309"/>
      <c r="T135" s="309"/>
      <c r="U135" s="309"/>
      <c r="V135" s="309"/>
      <c r="W135" s="309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309"/>
      <c r="AK135" s="309"/>
      <c r="AL135" s="309"/>
      <c r="AM135" s="309"/>
      <c r="AN135" s="309"/>
      <c r="AO135" s="309"/>
      <c r="AP135" s="309"/>
      <c r="AQ135" s="309"/>
      <c r="AR135" s="309"/>
      <c r="AS135" s="309"/>
      <c r="AT135" s="309"/>
      <c r="AU135" s="309"/>
      <c r="AV135" s="309"/>
      <c r="AW135" s="309"/>
      <c r="AX135" s="309"/>
      <c r="AY135" s="309"/>
      <c r="AZ135" s="309"/>
      <c r="BA135" s="309"/>
      <c r="BB135" s="309"/>
      <c r="BC135" s="309"/>
      <c r="BD135" s="309"/>
      <c r="BE135" s="309"/>
      <c r="BF135" s="309"/>
      <c r="BG135" s="309"/>
      <c r="BH135" s="309"/>
      <c r="BI135" s="309"/>
      <c r="BJ135" s="309"/>
      <c r="BK135" s="309"/>
      <c r="BL135" s="309"/>
      <c r="BM135" s="309"/>
      <c r="BN135" s="309"/>
      <c r="BO135" s="309"/>
      <c r="BP135" s="309"/>
      <c r="BQ135" s="309"/>
      <c r="BR135" s="309"/>
      <c r="BS135" s="309"/>
      <c r="BT135" s="309"/>
      <c r="BU135" s="309"/>
      <c r="BV135" s="309"/>
      <c r="BW135" s="309"/>
      <c r="BX135" s="309"/>
      <c r="BY135" s="309"/>
      <c r="BZ135" s="309"/>
      <c r="CA135" s="309"/>
      <c r="CB135" s="309"/>
      <c r="CC135" s="309"/>
      <c r="CD135" s="309"/>
      <c r="CE135" s="309"/>
      <c r="CF135" s="309"/>
      <c r="CG135" s="309"/>
      <c r="CH135" s="309"/>
      <c r="CI135" s="309"/>
      <c r="CJ135" s="309"/>
      <c r="CK135" s="309"/>
      <c r="CL135" s="309"/>
      <c r="CM135" s="309"/>
      <c r="CN135" s="309"/>
      <c r="CO135" s="309"/>
      <c r="CP135" s="309"/>
      <c r="CQ135" s="309"/>
    </row>
    <row r="136" spans="1:95" ht="12.75">
      <c r="A136" s="309"/>
      <c r="B136" s="309"/>
      <c r="C136" s="309"/>
      <c r="D136" s="309"/>
      <c r="E136" s="309"/>
      <c r="F136" s="309"/>
      <c r="G136" s="309"/>
      <c r="H136" s="309"/>
      <c r="I136" s="309"/>
      <c r="J136" s="309"/>
      <c r="K136" s="309"/>
      <c r="L136" s="309"/>
      <c r="M136" s="309"/>
      <c r="N136" s="309"/>
      <c r="O136" s="309"/>
      <c r="P136" s="309"/>
      <c r="Q136" s="309"/>
      <c r="R136" s="309"/>
      <c r="S136" s="309"/>
      <c r="T136" s="309"/>
      <c r="U136" s="309"/>
      <c r="V136" s="309"/>
      <c r="W136" s="309"/>
      <c r="X136" s="309"/>
      <c r="Y136" s="309"/>
      <c r="Z136" s="309"/>
      <c r="AA136" s="309"/>
      <c r="AB136" s="309"/>
      <c r="AC136" s="309"/>
      <c r="AD136" s="309"/>
      <c r="AE136" s="309"/>
      <c r="AF136" s="309"/>
      <c r="AG136" s="309"/>
      <c r="AH136" s="309"/>
      <c r="AI136" s="309"/>
      <c r="AJ136" s="309"/>
      <c r="AK136" s="309"/>
      <c r="AL136" s="309"/>
      <c r="AM136" s="309"/>
      <c r="AN136" s="309"/>
      <c r="AO136" s="309"/>
      <c r="AP136" s="309"/>
      <c r="AQ136" s="309"/>
      <c r="AR136" s="309"/>
      <c r="AS136" s="309"/>
      <c r="AT136" s="309"/>
      <c r="AU136" s="309"/>
      <c r="AV136" s="309"/>
      <c r="AW136" s="309"/>
      <c r="AX136" s="309"/>
      <c r="AY136" s="309"/>
      <c r="AZ136" s="309"/>
      <c r="BA136" s="309"/>
      <c r="BB136" s="309"/>
      <c r="BC136" s="309"/>
      <c r="BD136" s="309"/>
      <c r="BE136" s="309"/>
      <c r="BF136" s="309"/>
      <c r="BG136" s="309"/>
      <c r="BH136" s="309"/>
      <c r="BI136" s="309"/>
      <c r="BJ136" s="309"/>
      <c r="BK136" s="309"/>
      <c r="BL136" s="309"/>
      <c r="BM136" s="309"/>
      <c r="BN136" s="309"/>
      <c r="BO136" s="309"/>
      <c r="BP136" s="309"/>
      <c r="BQ136" s="309"/>
      <c r="BR136" s="309"/>
      <c r="BS136" s="309"/>
      <c r="BT136" s="309"/>
      <c r="BU136" s="309"/>
      <c r="BV136" s="309"/>
      <c r="BW136" s="309"/>
      <c r="BX136" s="309"/>
      <c r="BY136" s="309"/>
      <c r="BZ136" s="309"/>
      <c r="CA136" s="309"/>
      <c r="CB136" s="309"/>
      <c r="CC136" s="309"/>
      <c r="CD136" s="309"/>
      <c r="CE136" s="309"/>
      <c r="CF136" s="309"/>
      <c r="CG136" s="309"/>
      <c r="CH136" s="309"/>
      <c r="CI136" s="309"/>
      <c r="CJ136" s="309"/>
      <c r="CK136" s="309"/>
      <c r="CL136" s="309"/>
      <c r="CM136" s="309"/>
      <c r="CN136" s="309"/>
      <c r="CO136" s="309"/>
      <c r="CP136" s="309"/>
      <c r="CQ136" s="309"/>
    </row>
    <row r="137" spans="1:95" ht="12.75">
      <c r="A137" s="309"/>
      <c r="B137" s="309"/>
      <c r="C137" s="309"/>
      <c r="D137" s="309"/>
      <c r="E137" s="309"/>
      <c r="F137" s="309"/>
      <c r="G137" s="309"/>
      <c r="H137" s="309"/>
      <c r="I137" s="309"/>
      <c r="J137" s="309"/>
      <c r="K137" s="309"/>
      <c r="L137" s="309"/>
      <c r="M137" s="309"/>
      <c r="N137" s="309"/>
      <c r="O137" s="309"/>
      <c r="P137" s="309"/>
      <c r="Q137" s="309"/>
      <c r="R137" s="309"/>
      <c r="S137" s="309"/>
      <c r="T137" s="309"/>
      <c r="U137" s="309"/>
      <c r="V137" s="309"/>
      <c r="W137" s="309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309"/>
      <c r="AK137" s="309"/>
      <c r="AL137" s="309"/>
      <c r="AM137" s="309"/>
      <c r="AN137" s="309"/>
      <c r="AO137" s="309"/>
      <c r="AP137" s="309"/>
      <c r="AQ137" s="309"/>
      <c r="AR137" s="309"/>
      <c r="AS137" s="309"/>
      <c r="AT137" s="309"/>
      <c r="AU137" s="309"/>
      <c r="AV137" s="309"/>
      <c r="AW137" s="309"/>
      <c r="AX137" s="309"/>
      <c r="AY137" s="309"/>
      <c r="AZ137" s="309"/>
      <c r="BA137" s="309"/>
      <c r="BB137" s="309"/>
      <c r="BC137" s="309"/>
      <c r="BD137" s="309"/>
      <c r="BE137" s="309"/>
      <c r="BF137" s="309"/>
      <c r="BG137" s="309"/>
      <c r="BH137" s="309"/>
      <c r="BI137" s="309"/>
      <c r="BJ137" s="309"/>
      <c r="BK137" s="309"/>
      <c r="BL137" s="309"/>
      <c r="BM137" s="309"/>
      <c r="BN137" s="309"/>
      <c r="BO137" s="309"/>
      <c r="BP137" s="309"/>
      <c r="BQ137" s="309"/>
      <c r="BR137" s="309"/>
      <c r="BS137" s="309"/>
      <c r="BT137" s="309"/>
      <c r="BU137" s="309"/>
      <c r="BV137" s="309"/>
      <c r="BW137" s="309"/>
      <c r="BX137" s="309"/>
      <c r="BY137" s="309"/>
      <c r="BZ137" s="309"/>
      <c r="CA137" s="309"/>
      <c r="CB137" s="309"/>
      <c r="CC137" s="309"/>
      <c r="CD137" s="309"/>
      <c r="CE137" s="309"/>
      <c r="CF137" s="309"/>
      <c r="CG137" s="309"/>
      <c r="CH137" s="309"/>
      <c r="CI137" s="309"/>
      <c r="CJ137" s="309"/>
      <c r="CK137" s="309"/>
      <c r="CL137" s="309"/>
      <c r="CM137" s="309"/>
      <c r="CN137" s="309"/>
      <c r="CO137" s="309"/>
      <c r="CP137" s="309"/>
      <c r="CQ137" s="309"/>
    </row>
    <row r="138" spans="1:95" ht="12.75">
      <c r="A138" s="309"/>
      <c r="B138" s="309"/>
      <c r="C138" s="309"/>
      <c r="D138" s="309"/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9"/>
      <c r="AB138" s="309"/>
      <c r="AC138" s="309"/>
      <c r="AD138" s="309"/>
      <c r="AE138" s="309"/>
      <c r="AF138" s="309"/>
      <c r="AG138" s="309"/>
      <c r="AH138" s="309"/>
      <c r="AI138" s="309"/>
      <c r="AJ138" s="309"/>
      <c r="AK138" s="309"/>
      <c r="AL138" s="309"/>
      <c r="AM138" s="309"/>
      <c r="AN138" s="309"/>
      <c r="AO138" s="309"/>
      <c r="AP138" s="309"/>
      <c r="AQ138" s="309"/>
      <c r="AR138" s="309"/>
      <c r="AS138" s="309"/>
      <c r="AT138" s="309"/>
      <c r="AU138" s="309"/>
      <c r="AV138" s="309"/>
      <c r="AW138" s="309"/>
      <c r="AX138" s="309"/>
      <c r="AY138" s="309"/>
      <c r="AZ138" s="309"/>
      <c r="BA138" s="309"/>
      <c r="BB138" s="309"/>
      <c r="BC138" s="309"/>
      <c r="BD138" s="309"/>
      <c r="BE138" s="309"/>
      <c r="BF138" s="309"/>
      <c r="BG138" s="309"/>
      <c r="BH138" s="309"/>
      <c r="BI138" s="309"/>
      <c r="BJ138" s="309"/>
      <c r="BK138" s="309"/>
      <c r="BL138" s="309"/>
      <c r="BM138" s="309"/>
      <c r="BN138" s="309"/>
      <c r="BO138" s="309"/>
      <c r="BP138" s="309"/>
      <c r="BQ138" s="309"/>
      <c r="BR138" s="309"/>
      <c r="BS138" s="309"/>
      <c r="BT138" s="309"/>
      <c r="BU138" s="309"/>
      <c r="BV138" s="309"/>
      <c r="BW138" s="309"/>
      <c r="BX138" s="309"/>
      <c r="BY138" s="309"/>
      <c r="BZ138" s="309"/>
      <c r="CA138" s="309"/>
      <c r="CB138" s="309"/>
      <c r="CC138" s="309"/>
      <c r="CD138" s="309"/>
      <c r="CE138" s="309"/>
      <c r="CF138" s="309"/>
      <c r="CG138" s="309"/>
      <c r="CH138" s="309"/>
      <c r="CI138" s="309"/>
      <c r="CJ138" s="309"/>
      <c r="CK138" s="309"/>
      <c r="CL138" s="309"/>
      <c r="CM138" s="309"/>
      <c r="CN138" s="309"/>
      <c r="CO138" s="309"/>
      <c r="CP138" s="309"/>
      <c r="CQ138" s="309"/>
    </row>
    <row r="139" spans="1:95" ht="12.75">
      <c r="A139" s="309"/>
      <c r="B139" s="309"/>
      <c r="C139" s="309"/>
      <c r="D139" s="309"/>
      <c r="E139" s="309"/>
      <c r="F139" s="309"/>
      <c r="G139" s="309"/>
      <c r="H139" s="309"/>
      <c r="I139" s="309"/>
      <c r="J139" s="309"/>
      <c r="K139" s="309"/>
      <c r="L139" s="309"/>
      <c r="M139" s="309"/>
      <c r="N139" s="309"/>
      <c r="O139" s="309"/>
      <c r="P139" s="309"/>
      <c r="Q139" s="309"/>
      <c r="R139" s="309"/>
      <c r="S139" s="309"/>
      <c r="T139" s="309"/>
      <c r="U139" s="309"/>
      <c r="V139" s="309"/>
      <c r="W139" s="309"/>
      <c r="X139" s="309"/>
      <c r="Y139" s="309"/>
      <c r="Z139" s="309"/>
      <c r="AA139" s="309"/>
      <c r="AB139" s="309"/>
      <c r="AC139" s="309"/>
      <c r="AD139" s="309"/>
      <c r="AE139" s="309"/>
      <c r="AF139" s="309"/>
      <c r="AG139" s="309"/>
      <c r="AH139" s="309"/>
      <c r="AI139" s="309"/>
      <c r="AJ139" s="309"/>
      <c r="AK139" s="309"/>
      <c r="AL139" s="309"/>
      <c r="AM139" s="309"/>
      <c r="AN139" s="309"/>
      <c r="AO139" s="309"/>
      <c r="AP139" s="309"/>
      <c r="AQ139" s="309"/>
      <c r="AR139" s="309"/>
      <c r="AS139" s="309"/>
      <c r="AT139" s="309"/>
      <c r="AU139" s="309"/>
      <c r="AV139" s="309"/>
      <c r="AW139" s="309"/>
      <c r="AX139" s="309"/>
      <c r="AY139" s="309"/>
      <c r="AZ139" s="309"/>
      <c r="BA139" s="309"/>
      <c r="BB139" s="309"/>
      <c r="BC139" s="309"/>
      <c r="BD139" s="309"/>
      <c r="BE139" s="309"/>
      <c r="BF139" s="309"/>
      <c r="BG139" s="309"/>
      <c r="BH139" s="309"/>
      <c r="BI139" s="309"/>
      <c r="BJ139" s="309"/>
      <c r="BK139" s="309"/>
      <c r="BL139" s="309"/>
      <c r="BM139" s="309"/>
      <c r="BN139" s="309"/>
      <c r="BO139" s="309"/>
      <c r="BP139" s="309"/>
      <c r="BQ139" s="309"/>
      <c r="BR139" s="309"/>
      <c r="BS139" s="309"/>
      <c r="BT139" s="309"/>
      <c r="BU139" s="309"/>
      <c r="BV139" s="309"/>
      <c r="BW139" s="309"/>
      <c r="BX139" s="309"/>
      <c r="BY139" s="309"/>
      <c r="BZ139" s="309"/>
      <c r="CA139" s="309"/>
      <c r="CB139" s="309"/>
      <c r="CC139" s="309"/>
      <c r="CD139" s="309"/>
      <c r="CE139" s="309"/>
      <c r="CF139" s="309"/>
      <c r="CG139" s="309"/>
      <c r="CH139" s="309"/>
      <c r="CI139" s="309"/>
      <c r="CJ139" s="309"/>
      <c r="CK139" s="309"/>
      <c r="CL139" s="309"/>
      <c r="CM139" s="309"/>
      <c r="CN139" s="309"/>
      <c r="CO139" s="309"/>
      <c r="CP139" s="309"/>
      <c r="CQ139" s="309"/>
    </row>
    <row r="140" spans="1:95" ht="12.75">
      <c r="A140" s="309"/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  <c r="V140" s="309"/>
      <c r="W140" s="309"/>
      <c r="X140" s="309"/>
      <c r="Y140" s="309"/>
      <c r="Z140" s="309"/>
      <c r="AA140" s="309"/>
      <c r="AB140" s="309"/>
      <c r="AC140" s="309"/>
      <c r="AD140" s="309"/>
      <c r="AE140" s="309"/>
      <c r="AF140" s="309"/>
      <c r="AG140" s="309"/>
      <c r="AH140" s="309"/>
      <c r="AI140" s="309"/>
      <c r="AJ140" s="309"/>
      <c r="AK140" s="309"/>
      <c r="AL140" s="309"/>
      <c r="AM140" s="309"/>
      <c r="AN140" s="309"/>
      <c r="AO140" s="309"/>
      <c r="AP140" s="309"/>
      <c r="AQ140" s="309"/>
      <c r="AR140" s="309"/>
      <c r="AS140" s="309"/>
      <c r="AT140" s="309"/>
      <c r="AU140" s="309"/>
      <c r="AV140" s="309"/>
      <c r="AW140" s="309"/>
      <c r="AX140" s="309"/>
      <c r="AY140" s="309"/>
      <c r="AZ140" s="309"/>
      <c r="BA140" s="309"/>
      <c r="BB140" s="309"/>
      <c r="BC140" s="309"/>
      <c r="BD140" s="309"/>
      <c r="BE140" s="309"/>
      <c r="BF140" s="309"/>
      <c r="BG140" s="309"/>
      <c r="BH140" s="309"/>
      <c r="BI140" s="309"/>
      <c r="BJ140" s="309"/>
      <c r="BK140" s="309"/>
      <c r="BL140" s="309"/>
      <c r="BM140" s="309"/>
      <c r="BN140" s="309"/>
      <c r="BO140" s="309"/>
      <c r="BP140" s="309"/>
      <c r="BQ140" s="309"/>
      <c r="BR140" s="309"/>
      <c r="BS140" s="309"/>
      <c r="BT140" s="309"/>
      <c r="BU140" s="309"/>
      <c r="BV140" s="309"/>
      <c r="BW140" s="309"/>
      <c r="BX140" s="309"/>
      <c r="BY140" s="309"/>
      <c r="BZ140" s="309"/>
      <c r="CA140" s="309"/>
      <c r="CB140" s="309"/>
      <c r="CC140" s="309"/>
      <c r="CD140" s="309"/>
      <c r="CE140" s="309"/>
      <c r="CF140" s="309"/>
      <c r="CG140" s="309"/>
      <c r="CH140" s="309"/>
      <c r="CI140" s="309"/>
      <c r="CJ140" s="309"/>
      <c r="CK140" s="309"/>
      <c r="CL140" s="309"/>
      <c r="CM140" s="309"/>
      <c r="CN140" s="309"/>
      <c r="CO140" s="309"/>
      <c r="CP140" s="309"/>
      <c r="CQ140" s="309"/>
    </row>
    <row r="141" spans="1:95" ht="12.75">
      <c r="A141" s="309"/>
      <c r="B141" s="309"/>
      <c r="C141" s="309"/>
      <c r="D141" s="309"/>
      <c r="E141" s="309"/>
      <c r="F141" s="309"/>
      <c r="G141" s="309"/>
      <c r="H141" s="309"/>
      <c r="I141" s="309"/>
      <c r="J141" s="309"/>
      <c r="K141" s="309"/>
      <c r="L141" s="309"/>
      <c r="M141" s="309"/>
      <c r="N141" s="309"/>
      <c r="O141" s="309"/>
      <c r="P141" s="309"/>
      <c r="Q141" s="309"/>
      <c r="R141" s="309"/>
      <c r="S141" s="309"/>
      <c r="T141" s="309"/>
      <c r="U141" s="309"/>
      <c r="V141" s="309"/>
      <c r="W141" s="309"/>
      <c r="X141" s="309"/>
      <c r="Y141" s="309"/>
      <c r="Z141" s="309"/>
      <c r="AA141" s="309"/>
      <c r="AB141" s="309"/>
      <c r="AC141" s="309"/>
      <c r="AD141" s="309"/>
      <c r="AE141" s="309"/>
      <c r="AF141" s="309"/>
      <c r="AG141" s="309"/>
      <c r="AH141" s="309"/>
      <c r="AI141" s="309"/>
      <c r="AJ141" s="309"/>
      <c r="AK141" s="309"/>
      <c r="AL141" s="309"/>
      <c r="AM141" s="309"/>
      <c r="AN141" s="309"/>
      <c r="AO141" s="309"/>
      <c r="AP141" s="309"/>
      <c r="AQ141" s="309"/>
      <c r="AR141" s="309"/>
      <c r="AS141" s="309"/>
      <c r="AT141" s="309"/>
      <c r="AU141" s="309"/>
      <c r="AV141" s="309"/>
      <c r="AW141" s="309"/>
      <c r="AX141" s="309"/>
      <c r="AY141" s="309"/>
      <c r="AZ141" s="309"/>
      <c r="BA141" s="309"/>
      <c r="BB141" s="309"/>
      <c r="BC141" s="309"/>
      <c r="BD141" s="309"/>
      <c r="BE141" s="309"/>
      <c r="BF141" s="309"/>
      <c r="BG141" s="309"/>
      <c r="BH141" s="309"/>
      <c r="BI141" s="309"/>
      <c r="BJ141" s="309"/>
      <c r="BK141" s="309"/>
      <c r="BL141" s="309"/>
      <c r="BM141" s="309"/>
      <c r="BN141" s="309"/>
      <c r="BO141" s="309"/>
      <c r="BP141" s="309"/>
      <c r="BQ141" s="309"/>
      <c r="BR141" s="309"/>
      <c r="BS141" s="309"/>
      <c r="BT141" s="309"/>
      <c r="BU141" s="309"/>
      <c r="BV141" s="309"/>
      <c r="BW141" s="309"/>
      <c r="BX141" s="309"/>
      <c r="BY141" s="309"/>
      <c r="BZ141" s="309"/>
      <c r="CA141" s="309"/>
      <c r="CB141" s="309"/>
      <c r="CC141" s="309"/>
      <c r="CD141" s="309"/>
      <c r="CE141" s="309"/>
      <c r="CF141" s="309"/>
      <c r="CG141" s="309"/>
      <c r="CH141" s="309"/>
      <c r="CI141" s="309"/>
      <c r="CJ141" s="309"/>
      <c r="CK141" s="309"/>
      <c r="CL141" s="309"/>
      <c r="CM141" s="309"/>
      <c r="CN141" s="309"/>
      <c r="CO141" s="309"/>
      <c r="CP141" s="309"/>
      <c r="CQ141" s="309"/>
    </row>
    <row r="142" spans="1:95" ht="12.75">
      <c r="A142" s="309"/>
      <c r="B142" s="309"/>
      <c r="C142" s="309"/>
      <c r="D142" s="309"/>
      <c r="E142" s="309"/>
      <c r="F142" s="309"/>
      <c r="G142" s="309"/>
      <c r="H142" s="309"/>
      <c r="I142" s="309"/>
      <c r="J142" s="309"/>
      <c r="K142" s="309"/>
      <c r="L142" s="309"/>
      <c r="M142" s="309"/>
      <c r="N142" s="309"/>
      <c r="O142" s="309"/>
      <c r="P142" s="309"/>
      <c r="Q142" s="309"/>
      <c r="R142" s="309"/>
      <c r="S142" s="309"/>
      <c r="T142" s="309"/>
      <c r="U142" s="309"/>
      <c r="V142" s="309"/>
      <c r="W142" s="309"/>
      <c r="X142" s="309"/>
      <c r="Y142" s="309"/>
      <c r="Z142" s="309"/>
      <c r="AA142" s="309"/>
      <c r="AB142" s="309"/>
      <c r="AC142" s="309"/>
      <c r="AD142" s="309"/>
      <c r="AE142" s="309"/>
      <c r="AF142" s="309"/>
      <c r="AG142" s="309"/>
      <c r="AH142" s="309"/>
      <c r="AI142" s="309"/>
      <c r="AJ142" s="309"/>
      <c r="AK142" s="309"/>
      <c r="AL142" s="309"/>
      <c r="AM142" s="309"/>
      <c r="AN142" s="309"/>
      <c r="AO142" s="309"/>
      <c r="AP142" s="309"/>
      <c r="AQ142" s="309"/>
      <c r="AR142" s="309"/>
      <c r="AS142" s="309"/>
      <c r="AT142" s="309"/>
      <c r="AU142" s="309"/>
      <c r="AV142" s="309"/>
      <c r="AW142" s="309"/>
      <c r="AX142" s="309"/>
      <c r="AY142" s="309"/>
      <c r="AZ142" s="309"/>
      <c r="BA142" s="309"/>
      <c r="BB142" s="309"/>
      <c r="BC142" s="309"/>
      <c r="BD142" s="309"/>
      <c r="BE142" s="309"/>
      <c r="BF142" s="309"/>
      <c r="BG142" s="309"/>
      <c r="BH142" s="309"/>
      <c r="BI142" s="309"/>
      <c r="BJ142" s="309"/>
      <c r="BK142" s="309"/>
      <c r="BL142" s="309"/>
      <c r="BM142" s="309"/>
      <c r="BN142" s="309"/>
      <c r="BO142" s="309"/>
      <c r="BP142" s="309"/>
      <c r="BQ142" s="309"/>
      <c r="BR142" s="309"/>
      <c r="BS142" s="309"/>
      <c r="BT142" s="309"/>
      <c r="BU142" s="309"/>
      <c r="BV142" s="309"/>
      <c r="BW142" s="309"/>
      <c r="BX142" s="309"/>
      <c r="BY142" s="309"/>
      <c r="BZ142" s="309"/>
      <c r="CA142" s="309"/>
      <c r="CB142" s="309"/>
      <c r="CC142" s="309"/>
      <c r="CD142" s="309"/>
      <c r="CE142" s="309"/>
      <c r="CF142" s="309"/>
      <c r="CG142" s="309"/>
      <c r="CH142" s="309"/>
      <c r="CI142" s="309"/>
      <c r="CJ142" s="309"/>
      <c r="CK142" s="309"/>
      <c r="CL142" s="309"/>
      <c r="CM142" s="309"/>
      <c r="CN142" s="309"/>
      <c r="CO142" s="309"/>
      <c r="CP142" s="309"/>
      <c r="CQ142" s="309"/>
    </row>
    <row r="143" spans="1:95" ht="12.75">
      <c r="A143" s="309"/>
      <c r="B143" s="309"/>
      <c r="C143" s="309"/>
      <c r="D143" s="309"/>
      <c r="E143" s="309"/>
      <c r="F143" s="309"/>
      <c r="G143" s="309"/>
      <c r="H143" s="309"/>
      <c r="I143" s="309"/>
      <c r="J143" s="309"/>
      <c r="K143" s="309"/>
      <c r="L143" s="309"/>
      <c r="M143" s="309"/>
      <c r="N143" s="309"/>
      <c r="O143" s="309"/>
      <c r="P143" s="309"/>
      <c r="Q143" s="309"/>
      <c r="R143" s="309"/>
      <c r="S143" s="309"/>
      <c r="T143" s="309"/>
      <c r="U143" s="309"/>
      <c r="V143" s="309"/>
      <c r="W143" s="309"/>
      <c r="X143" s="309"/>
      <c r="Y143" s="309"/>
      <c r="Z143" s="309"/>
      <c r="AA143" s="309"/>
      <c r="AB143" s="309"/>
      <c r="AC143" s="309"/>
      <c r="AD143" s="309"/>
      <c r="AE143" s="309"/>
      <c r="AF143" s="309"/>
      <c r="AG143" s="309"/>
      <c r="AH143" s="309"/>
      <c r="AI143" s="309"/>
      <c r="AJ143" s="309"/>
      <c r="AK143" s="309"/>
      <c r="AL143" s="309"/>
      <c r="AM143" s="309"/>
      <c r="AN143" s="309"/>
      <c r="AO143" s="309"/>
      <c r="AP143" s="309"/>
      <c r="AQ143" s="309"/>
      <c r="AR143" s="309"/>
      <c r="AS143" s="309"/>
      <c r="AT143" s="309"/>
      <c r="AU143" s="309"/>
      <c r="AV143" s="309"/>
      <c r="AW143" s="309"/>
      <c r="AX143" s="309"/>
      <c r="AY143" s="309"/>
      <c r="AZ143" s="309"/>
      <c r="BA143" s="309"/>
      <c r="BB143" s="309"/>
      <c r="BC143" s="309"/>
      <c r="BD143" s="309"/>
      <c r="BE143" s="309"/>
      <c r="BF143" s="309"/>
      <c r="BG143" s="309"/>
      <c r="BH143" s="309"/>
      <c r="BI143" s="309"/>
      <c r="BJ143" s="309"/>
      <c r="BK143" s="309"/>
      <c r="BL143" s="309"/>
      <c r="BM143" s="309"/>
      <c r="BN143" s="309"/>
      <c r="BO143" s="309"/>
      <c r="BP143" s="309"/>
      <c r="BQ143" s="309"/>
      <c r="BR143" s="309"/>
      <c r="BS143" s="309"/>
      <c r="BT143" s="309"/>
      <c r="BU143" s="309"/>
      <c r="BV143" s="309"/>
      <c r="BW143" s="309"/>
      <c r="BX143" s="309"/>
      <c r="BY143" s="309"/>
      <c r="BZ143" s="309"/>
      <c r="CA143" s="309"/>
      <c r="CB143" s="309"/>
      <c r="CC143" s="309"/>
      <c r="CD143" s="309"/>
      <c r="CE143" s="309"/>
      <c r="CF143" s="309"/>
      <c r="CG143" s="309"/>
      <c r="CH143" s="309"/>
      <c r="CI143" s="309"/>
      <c r="CJ143" s="309"/>
      <c r="CK143" s="309"/>
      <c r="CL143" s="309"/>
      <c r="CM143" s="309"/>
      <c r="CN143" s="309"/>
      <c r="CO143" s="309"/>
      <c r="CP143" s="309"/>
      <c r="CQ143" s="309"/>
    </row>
    <row r="144" spans="1:95" ht="12.75">
      <c r="A144" s="309"/>
      <c r="B144" s="309"/>
      <c r="C144" s="309"/>
      <c r="D144" s="309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9"/>
      <c r="AI144" s="309"/>
      <c r="AJ144" s="309"/>
      <c r="AK144" s="309"/>
      <c r="AL144" s="309"/>
      <c r="AM144" s="309"/>
      <c r="AN144" s="309"/>
      <c r="AO144" s="309"/>
      <c r="AP144" s="309"/>
      <c r="AQ144" s="309"/>
      <c r="AR144" s="309"/>
      <c r="AS144" s="309"/>
      <c r="AT144" s="309"/>
      <c r="AU144" s="309"/>
      <c r="AV144" s="309"/>
      <c r="AW144" s="309"/>
      <c r="AX144" s="309"/>
      <c r="AY144" s="309"/>
      <c r="AZ144" s="309"/>
      <c r="BA144" s="309"/>
      <c r="BB144" s="309"/>
      <c r="BC144" s="309"/>
      <c r="BD144" s="309"/>
      <c r="BE144" s="309"/>
      <c r="BF144" s="309"/>
      <c r="BG144" s="309"/>
      <c r="BH144" s="309"/>
      <c r="BI144" s="309"/>
      <c r="BJ144" s="309"/>
      <c r="BK144" s="309"/>
      <c r="BL144" s="309"/>
      <c r="BM144" s="309"/>
      <c r="BN144" s="309"/>
      <c r="BO144" s="309"/>
      <c r="BP144" s="309"/>
      <c r="BQ144" s="309"/>
      <c r="BR144" s="309"/>
      <c r="BS144" s="309"/>
      <c r="BT144" s="309"/>
      <c r="BU144" s="309"/>
      <c r="BV144" s="309"/>
      <c r="BW144" s="309"/>
      <c r="BX144" s="309"/>
      <c r="BY144" s="309"/>
      <c r="BZ144" s="309"/>
      <c r="CA144" s="309"/>
      <c r="CB144" s="309"/>
      <c r="CC144" s="309"/>
      <c r="CD144" s="309"/>
      <c r="CE144" s="309"/>
      <c r="CF144" s="309"/>
      <c r="CG144" s="309"/>
      <c r="CH144" s="309"/>
      <c r="CI144" s="309"/>
      <c r="CJ144" s="309"/>
      <c r="CK144" s="309"/>
      <c r="CL144" s="309"/>
      <c r="CM144" s="309"/>
      <c r="CN144" s="309"/>
      <c r="CO144" s="309"/>
      <c r="CP144" s="309"/>
      <c r="CQ144" s="309"/>
    </row>
    <row r="145" spans="1:95" ht="12.75">
      <c r="A145" s="309"/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  <c r="L145" s="309"/>
      <c r="M145" s="309"/>
      <c r="N145" s="309"/>
      <c r="O145" s="309"/>
      <c r="P145" s="309"/>
      <c r="Q145" s="309"/>
      <c r="R145" s="309"/>
      <c r="S145" s="309"/>
      <c r="T145" s="309"/>
      <c r="U145" s="309"/>
      <c r="V145" s="309"/>
      <c r="W145" s="309"/>
      <c r="X145" s="309"/>
      <c r="Y145" s="309"/>
      <c r="Z145" s="309"/>
      <c r="AA145" s="309"/>
      <c r="AB145" s="309"/>
      <c r="AC145" s="309"/>
      <c r="AD145" s="309"/>
      <c r="AE145" s="309"/>
      <c r="AF145" s="309"/>
      <c r="AG145" s="309"/>
      <c r="AH145" s="309"/>
      <c r="AI145" s="309"/>
      <c r="AJ145" s="309"/>
      <c r="AK145" s="309"/>
      <c r="AL145" s="309"/>
      <c r="AM145" s="309"/>
      <c r="AN145" s="309"/>
      <c r="AO145" s="309"/>
      <c r="AP145" s="309"/>
      <c r="AQ145" s="309"/>
      <c r="AR145" s="309"/>
      <c r="AS145" s="309"/>
      <c r="AT145" s="309"/>
      <c r="AU145" s="309"/>
      <c r="AV145" s="309"/>
      <c r="AW145" s="309"/>
      <c r="AX145" s="309"/>
      <c r="AY145" s="309"/>
      <c r="AZ145" s="309"/>
      <c r="BA145" s="309"/>
      <c r="BB145" s="309"/>
      <c r="BC145" s="309"/>
      <c r="BD145" s="309"/>
      <c r="BE145" s="309"/>
      <c r="BF145" s="309"/>
      <c r="BG145" s="309"/>
      <c r="BH145" s="309"/>
      <c r="BI145" s="309"/>
      <c r="BJ145" s="309"/>
      <c r="BK145" s="309"/>
      <c r="BL145" s="309"/>
      <c r="BM145" s="309"/>
      <c r="BN145" s="309"/>
      <c r="BO145" s="309"/>
      <c r="BP145" s="309"/>
      <c r="BQ145" s="309"/>
      <c r="BR145" s="309"/>
      <c r="BS145" s="309"/>
      <c r="BT145" s="309"/>
      <c r="BU145" s="309"/>
      <c r="BV145" s="309"/>
      <c r="BW145" s="309"/>
      <c r="BX145" s="309"/>
      <c r="BY145" s="309"/>
      <c r="BZ145" s="309"/>
      <c r="CA145" s="309"/>
      <c r="CB145" s="309"/>
      <c r="CC145" s="309"/>
      <c r="CD145" s="309"/>
      <c r="CE145" s="309"/>
      <c r="CF145" s="309"/>
      <c r="CG145" s="309"/>
      <c r="CH145" s="309"/>
      <c r="CI145" s="309"/>
      <c r="CJ145" s="309"/>
      <c r="CK145" s="309"/>
      <c r="CL145" s="309"/>
      <c r="CM145" s="309"/>
      <c r="CN145" s="309"/>
      <c r="CO145" s="309"/>
      <c r="CP145" s="309"/>
      <c r="CQ145" s="309"/>
    </row>
    <row r="146" spans="1:95" ht="12.75">
      <c r="A146" s="309"/>
      <c r="B146" s="309"/>
      <c r="C146" s="309"/>
      <c r="D146" s="309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09"/>
      <c r="R146" s="309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9"/>
      <c r="AI146" s="309"/>
      <c r="AJ146" s="309"/>
      <c r="AK146" s="309"/>
      <c r="AL146" s="309"/>
      <c r="AM146" s="309"/>
      <c r="AN146" s="309"/>
      <c r="AO146" s="309"/>
      <c r="AP146" s="309"/>
      <c r="AQ146" s="309"/>
      <c r="AR146" s="309"/>
      <c r="AS146" s="309"/>
      <c r="AT146" s="309"/>
      <c r="AU146" s="309"/>
      <c r="AV146" s="309"/>
      <c r="AW146" s="309"/>
      <c r="AX146" s="309"/>
      <c r="AY146" s="309"/>
      <c r="AZ146" s="309"/>
      <c r="BA146" s="309"/>
      <c r="BB146" s="309"/>
      <c r="BC146" s="309"/>
      <c r="BD146" s="309"/>
      <c r="BE146" s="309"/>
      <c r="BF146" s="309"/>
      <c r="BG146" s="309"/>
      <c r="BH146" s="309"/>
      <c r="BI146" s="309"/>
      <c r="BJ146" s="309"/>
      <c r="BK146" s="309"/>
      <c r="BL146" s="309"/>
      <c r="BM146" s="309"/>
      <c r="BN146" s="309"/>
      <c r="BO146" s="309"/>
      <c r="BP146" s="309"/>
      <c r="BQ146" s="309"/>
      <c r="BR146" s="309"/>
      <c r="BS146" s="309"/>
      <c r="BT146" s="309"/>
      <c r="BU146" s="309"/>
      <c r="BV146" s="309"/>
      <c r="BW146" s="309"/>
      <c r="BX146" s="309"/>
      <c r="BY146" s="309"/>
      <c r="BZ146" s="309"/>
      <c r="CA146" s="309"/>
      <c r="CB146" s="309"/>
      <c r="CC146" s="309"/>
      <c r="CD146" s="309"/>
      <c r="CE146" s="309"/>
      <c r="CF146" s="309"/>
      <c r="CG146" s="309"/>
      <c r="CH146" s="309"/>
      <c r="CI146" s="309"/>
      <c r="CJ146" s="309"/>
      <c r="CK146" s="309"/>
      <c r="CL146" s="309"/>
      <c r="CM146" s="309"/>
      <c r="CN146" s="309"/>
      <c r="CO146" s="309"/>
      <c r="CP146" s="309"/>
      <c r="CQ146" s="309"/>
    </row>
    <row r="147" spans="1:95" ht="12.75">
      <c r="A147" s="309"/>
      <c r="B147" s="309"/>
      <c r="C147" s="309"/>
      <c r="D147" s="309"/>
      <c r="E147" s="309"/>
      <c r="F147" s="309"/>
      <c r="G147" s="309"/>
      <c r="H147" s="309"/>
      <c r="I147" s="309"/>
      <c r="J147" s="309"/>
      <c r="K147" s="309"/>
      <c r="L147" s="309"/>
      <c r="M147" s="309"/>
      <c r="N147" s="309"/>
      <c r="O147" s="309"/>
      <c r="P147" s="309"/>
      <c r="Q147" s="309"/>
      <c r="R147" s="309"/>
      <c r="S147" s="309"/>
      <c r="T147" s="309"/>
      <c r="U147" s="309"/>
      <c r="V147" s="309"/>
      <c r="W147" s="309"/>
      <c r="X147" s="309"/>
      <c r="Y147" s="309"/>
      <c r="Z147" s="309"/>
      <c r="AA147" s="309"/>
      <c r="AB147" s="309"/>
      <c r="AC147" s="309"/>
      <c r="AD147" s="309"/>
      <c r="AE147" s="309"/>
      <c r="AF147" s="309"/>
      <c r="AG147" s="309"/>
      <c r="AH147" s="309"/>
      <c r="AI147" s="309"/>
      <c r="AJ147" s="309"/>
      <c r="AK147" s="309"/>
      <c r="AL147" s="309"/>
      <c r="AM147" s="309"/>
      <c r="AN147" s="309"/>
      <c r="AO147" s="309"/>
      <c r="AP147" s="309"/>
      <c r="AQ147" s="309"/>
      <c r="AR147" s="309"/>
      <c r="AS147" s="309"/>
      <c r="AT147" s="309"/>
      <c r="AU147" s="309"/>
      <c r="AV147" s="309"/>
      <c r="AW147" s="309"/>
      <c r="AX147" s="309"/>
      <c r="AY147" s="309"/>
      <c r="AZ147" s="309"/>
      <c r="BA147" s="309"/>
      <c r="BB147" s="309"/>
      <c r="BC147" s="309"/>
      <c r="BD147" s="309"/>
      <c r="BE147" s="309"/>
      <c r="BF147" s="309"/>
      <c r="BG147" s="309"/>
      <c r="BH147" s="309"/>
      <c r="BI147" s="309"/>
      <c r="BJ147" s="309"/>
      <c r="BK147" s="309"/>
      <c r="BL147" s="309"/>
      <c r="BM147" s="309"/>
      <c r="BN147" s="309"/>
      <c r="BO147" s="309"/>
      <c r="BP147" s="309"/>
      <c r="BQ147" s="309"/>
      <c r="BR147" s="309"/>
      <c r="BS147" s="309"/>
      <c r="BT147" s="309"/>
      <c r="BU147" s="309"/>
      <c r="BV147" s="309"/>
      <c r="BW147" s="309"/>
      <c r="BX147" s="309"/>
      <c r="BY147" s="309"/>
      <c r="BZ147" s="309"/>
      <c r="CA147" s="309"/>
      <c r="CB147" s="309"/>
      <c r="CC147" s="309"/>
      <c r="CD147" s="309"/>
      <c r="CE147" s="309"/>
      <c r="CF147" s="309"/>
      <c r="CG147" s="309"/>
      <c r="CH147" s="309"/>
      <c r="CI147" s="309"/>
      <c r="CJ147" s="309"/>
      <c r="CK147" s="309"/>
      <c r="CL147" s="309"/>
      <c r="CM147" s="309"/>
      <c r="CN147" s="309"/>
      <c r="CO147" s="309"/>
      <c r="CP147" s="309"/>
      <c r="CQ147" s="309"/>
    </row>
    <row r="148" spans="1:95" ht="12.75">
      <c r="A148" s="309"/>
      <c r="B148" s="309"/>
      <c r="C148" s="309"/>
      <c r="D148" s="309"/>
      <c r="E148" s="309"/>
      <c r="F148" s="309"/>
      <c r="G148" s="309"/>
      <c r="H148" s="309"/>
      <c r="I148" s="309"/>
      <c r="J148" s="309"/>
      <c r="K148" s="309"/>
      <c r="L148" s="309"/>
      <c r="M148" s="309"/>
      <c r="N148" s="309"/>
      <c r="O148" s="309"/>
      <c r="P148" s="309"/>
      <c r="Q148" s="309"/>
      <c r="R148" s="309"/>
      <c r="S148" s="309"/>
      <c r="T148" s="309"/>
      <c r="U148" s="309"/>
      <c r="V148" s="309"/>
      <c r="W148" s="309"/>
      <c r="X148" s="309"/>
      <c r="Y148" s="309"/>
      <c r="Z148" s="309"/>
      <c r="AA148" s="309"/>
      <c r="AB148" s="309"/>
      <c r="AC148" s="309"/>
      <c r="AD148" s="309"/>
      <c r="AE148" s="309"/>
      <c r="AF148" s="309"/>
      <c r="AG148" s="309"/>
      <c r="AH148" s="309"/>
      <c r="AI148" s="309"/>
      <c r="AJ148" s="309"/>
      <c r="AK148" s="309"/>
      <c r="AL148" s="309"/>
      <c r="AM148" s="309"/>
      <c r="AN148" s="309"/>
      <c r="AO148" s="309"/>
      <c r="AP148" s="309"/>
      <c r="AQ148" s="309"/>
      <c r="AR148" s="309"/>
      <c r="AS148" s="309"/>
      <c r="AT148" s="309"/>
      <c r="AU148" s="309"/>
      <c r="AV148" s="309"/>
      <c r="AW148" s="309"/>
      <c r="AX148" s="309"/>
      <c r="AY148" s="309"/>
      <c r="AZ148" s="309"/>
      <c r="BA148" s="309"/>
      <c r="BB148" s="309"/>
      <c r="BC148" s="309"/>
      <c r="BD148" s="309"/>
      <c r="BE148" s="309"/>
      <c r="BF148" s="309"/>
      <c r="BG148" s="309"/>
      <c r="BH148" s="309"/>
      <c r="BI148" s="309"/>
      <c r="BJ148" s="309"/>
      <c r="BK148" s="309"/>
      <c r="BL148" s="309"/>
      <c r="BM148" s="309"/>
      <c r="BN148" s="309"/>
      <c r="BO148" s="309"/>
      <c r="BP148" s="309"/>
      <c r="BQ148" s="309"/>
      <c r="BR148" s="309"/>
      <c r="BS148" s="309"/>
      <c r="BT148" s="309"/>
      <c r="BU148" s="309"/>
      <c r="BV148" s="309"/>
      <c r="BW148" s="309"/>
      <c r="BX148" s="309"/>
      <c r="BY148" s="309"/>
      <c r="BZ148" s="309"/>
      <c r="CA148" s="309"/>
      <c r="CB148" s="309"/>
      <c r="CC148" s="309"/>
      <c r="CD148" s="309"/>
      <c r="CE148" s="309"/>
      <c r="CF148" s="309"/>
      <c r="CG148" s="309"/>
      <c r="CH148" s="309"/>
      <c r="CI148" s="309"/>
      <c r="CJ148" s="309"/>
      <c r="CK148" s="309"/>
      <c r="CL148" s="309"/>
      <c r="CM148" s="309"/>
      <c r="CN148" s="309"/>
      <c r="CO148" s="309"/>
      <c r="CP148" s="309"/>
      <c r="CQ148" s="309"/>
    </row>
    <row r="149" spans="1:95" ht="12.75">
      <c r="A149" s="309"/>
      <c r="B149" s="309"/>
      <c r="C149" s="309"/>
      <c r="D149" s="309"/>
      <c r="E149" s="309"/>
      <c r="F149" s="309"/>
      <c r="G149" s="309"/>
      <c r="H149" s="309"/>
      <c r="I149" s="309"/>
      <c r="J149" s="309"/>
      <c r="K149" s="309"/>
      <c r="L149" s="309"/>
      <c r="M149" s="309"/>
      <c r="N149" s="309"/>
      <c r="O149" s="309"/>
      <c r="P149" s="309"/>
      <c r="Q149" s="309"/>
      <c r="R149" s="309"/>
      <c r="S149" s="309"/>
      <c r="T149" s="309"/>
      <c r="U149" s="309"/>
      <c r="V149" s="309"/>
      <c r="W149" s="309"/>
      <c r="X149" s="309"/>
      <c r="Y149" s="309"/>
      <c r="Z149" s="309"/>
      <c r="AA149" s="309"/>
      <c r="AB149" s="309"/>
      <c r="AC149" s="309"/>
      <c r="AD149" s="309"/>
      <c r="AE149" s="309"/>
      <c r="AF149" s="309"/>
      <c r="AG149" s="309"/>
      <c r="AH149" s="309"/>
      <c r="AI149" s="309"/>
      <c r="AJ149" s="309"/>
      <c r="AK149" s="309"/>
      <c r="AL149" s="309"/>
      <c r="AM149" s="309"/>
      <c r="AN149" s="309"/>
      <c r="AO149" s="309"/>
      <c r="AP149" s="309"/>
      <c r="AQ149" s="309"/>
      <c r="AR149" s="309"/>
      <c r="AS149" s="309"/>
      <c r="AT149" s="309"/>
      <c r="AU149" s="309"/>
      <c r="AV149" s="309"/>
      <c r="AW149" s="309"/>
      <c r="AX149" s="309"/>
      <c r="AY149" s="309"/>
      <c r="AZ149" s="309"/>
      <c r="BA149" s="309"/>
      <c r="BB149" s="309"/>
      <c r="BC149" s="309"/>
      <c r="BD149" s="309"/>
      <c r="BE149" s="309"/>
      <c r="BF149" s="309"/>
      <c r="BG149" s="309"/>
      <c r="BH149" s="309"/>
      <c r="BI149" s="309"/>
      <c r="BJ149" s="309"/>
      <c r="BK149" s="309"/>
      <c r="BL149" s="309"/>
      <c r="BM149" s="309"/>
      <c r="BN149" s="309"/>
      <c r="BO149" s="309"/>
      <c r="BP149" s="309"/>
      <c r="BQ149" s="309"/>
      <c r="BR149" s="309"/>
      <c r="BS149" s="309"/>
      <c r="BT149" s="309"/>
      <c r="BU149" s="309"/>
      <c r="BV149" s="309"/>
      <c r="BW149" s="309"/>
      <c r="BX149" s="309"/>
      <c r="BY149" s="309"/>
      <c r="BZ149" s="309"/>
      <c r="CA149" s="309"/>
      <c r="CB149" s="309"/>
      <c r="CC149" s="309"/>
      <c r="CD149" s="309"/>
      <c r="CE149" s="309"/>
      <c r="CF149" s="309"/>
      <c r="CG149" s="309"/>
      <c r="CH149" s="309"/>
      <c r="CI149" s="309"/>
      <c r="CJ149" s="309"/>
      <c r="CK149" s="309"/>
      <c r="CL149" s="309"/>
      <c r="CM149" s="309"/>
      <c r="CN149" s="309"/>
      <c r="CO149" s="309"/>
      <c r="CP149" s="309"/>
      <c r="CQ149" s="309"/>
    </row>
    <row r="150" spans="1:95" ht="12.75">
      <c r="A150" s="309"/>
      <c r="B150" s="309"/>
      <c r="C150" s="309"/>
      <c r="D150" s="309"/>
      <c r="E150" s="309"/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  <c r="P150" s="309"/>
      <c r="Q150" s="309"/>
      <c r="R150" s="309"/>
      <c r="S150" s="309"/>
      <c r="T150" s="309"/>
      <c r="U150" s="309"/>
      <c r="V150" s="309"/>
      <c r="W150" s="309"/>
      <c r="X150" s="309"/>
      <c r="Y150" s="309"/>
      <c r="Z150" s="309"/>
      <c r="AA150" s="309"/>
      <c r="AB150" s="309"/>
      <c r="AC150" s="309"/>
      <c r="AD150" s="309"/>
      <c r="AE150" s="309"/>
      <c r="AF150" s="309"/>
      <c r="AG150" s="309"/>
      <c r="AH150" s="309"/>
      <c r="AI150" s="309"/>
      <c r="AJ150" s="309"/>
      <c r="AK150" s="309"/>
      <c r="AL150" s="309"/>
      <c r="AM150" s="309"/>
      <c r="AN150" s="309"/>
      <c r="AO150" s="309"/>
      <c r="AP150" s="309"/>
      <c r="AQ150" s="309"/>
      <c r="AR150" s="309"/>
      <c r="AS150" s="309"/>
      <c r="AT150" s="309"/>
      <c r="AU150" s="309"/>
      <c r="AV150" s="309"/>
      <c r="AW150" s="309"/>
      <c r="AX150" s="309"/>
      <c r="AY150" s="309"/>
      <c r="AZ150" s="309"/>
      <c r="BA150" s="309"/>
      <c r="BB150" s="309"/>
      <c r="BC150" s="309"/>
      <c r="BD150" s="309"/>
      <c r="BE150" s="309"/>
      <c r="BF150" s="309"/>
      <c r="BG150" s="309"/>
      <c r="BH150" s="309"/>
      <c r="BI150" s="309"/>
      <c r="BJ150" s="309"/>
      <c r="BK150" s="309"/>
      <c r="BL150" s="309"/>
      <c r="BM150" s="309"/>
      <c r="BN150" s="309"/>
      <c r="BO150" s="309"/>
      <c r="BP150" s="309"/>
      <c r="BQ150" s="309"/>
      <c r="BR150" s="309"/>
      <c r="BS150" s="309"/>
      <c r="BT150" s="309"/>
      <c r="BU150" s="309"/>
      <c r="BV150" s="309"/>
      <c r="BW150" s="309"/>
      <c r="BX150" s="309"/>
      <c r="BY150" s="309"/>
      <c r="BZ150" s="309"/>
      <c r="CA150" s="309"/>
      <c r="CB150" s="309"/>
      <c r="CC150" s="309"/>
      <c r="CD150" s="309"/>
      <c r="CE150" s="309"/>
      <c r="CF150" s="309"/>
      <c r="CG150" s="309"/>
      <c r="CH150" s="309"/>
      <c r="CI150" s="309"/>
      <c r="CJ150" s="309"/>
      <c r="CK150" s="309"/>
      <c r="CL150" s="309"/>
      <c r="CM150" s="309"/>
      <c r="CN150" s="309"/>
      <c r="CO150" s="309"/>
      <c r="CP150" s="309"/>
      <c r="CQ150" s="309"/>
    </row>
    <row r="151" spans="1:95" ht="12.75">
      <c r="A151" s="309"/>
      <c r="B151" s="309"/>
      <c r="C151" s="309"/>
      <c r="D151" s="309"/>
      <c r="E151" s="309"/>
      <c r="F151" s="309"/>
      <c r="G151" s="309"/>
      <c r="H151" s="309"/>
      <c r="I151" s="309"/>
      <c r="J151" s="309"/>
      <c r="K151" s="309"/>
      <c r="L151" s="309"/>
      <c r="M151" s="309"/>
      <c r="N151" s="309"/>
      <c r="O151" s="309"/>
      <c r="P151" s="309"/>
      <c r="Q151" s="309"/>
      <c r="R151" s="309"/>
      <c r="S151" s="309"/>
      <c r="T151" s="309"/>
      <c r="U151" s="309"/>
      <c r="V151" s="309"/>
      <c r="W151" s="309"/>
      <c r="X151" s="309"/>
      <c r="Y151" s="309"/>
      <c r="Z151" s="309"/>
      <c r="AA151" s="309"/>
      <c r="AB151" s="309"/>
      <c r="AC151" s="309"/>
      <c r="AD151" s="309"/>
      <c r="AE151" s="309"/>
      <c r="AF151" s="309"/>
      <c r="AG151" s="309"/>
      <c r="AH151" s="309"/>
      <c r="AI151" s="309"/>
      <c r="AJ151" s="309"/>
      <c r="AK151" s="309"/>
      <c r="AL151" s="309"/>
      <c r="AM151" s="309"/>
      <c r="AN151" s="309"/>
      <c r="AO151" s="309"/>
      <c r="AP151" s="309"/>
      <c r="AQ151" s="309"/>
      <c r="AR151" s="309"/>
      <c r="AS151" s="309"/>
      <c r="AT151" s="309"/>
      <c r="AU151" s="309"/>
      <c r="AV151" s="309"/>
      <c r="AW151" s="309"/>
      <c r="AX151" s="309"/>
      <c r="AY151" s="309"/>
      <c r="AZ151" s="309"/>
      <c r="BA151" s="309"/>
      <c r="BB151" s="309"/>
      <c r="BC151" s="309"/>
      <c r="BD151" s="309"/>
      <c r="BE151" s="309"/>
      <c r="BF151" s="309"/>
      <c r="BG151" s="309"/>
      <c r="BH151" s="309"/>
      <c r="BI151" s="309"/>
      <c r="BJ151" s="309"/>
      <c r="BK151" s="309"/>
      <c r="BL151" s="309"/>
      <c r="BM151" s="309"/>
      <c r="BN151" s="309"/>
      <c r="BO151" s="309"/>
      <c r="BP151" s="309"/>
      <c r="BQ151" s="309"/>
      <c r="BR151" s="309"/>
      <c r="BS151" s="309"/>
      <c r="BT151" s="309"/>
      <c r="BU151" s="309"/>
      <c r="BV151" s="309"/>
      <c r="BW151" s="309"/>
      <c r="BX151" s="309"/>
      <c r="BY151" s="309"/>
      <c r="BZ151" s="309"/>
      <c r="CA151" s="309"/>
      <c r="CB151" s="309"/>
      <c r="CC151" s="309"/>
      <c r="CD151" s="309"/>
      <c r="CE151" s="309"/>
      <c r="CF151" s="309"/>
      <c r="CG151" s="309"/>
      <c r="CH151" s="309"/>
      <c r="CI151" s="309"/>
      <c r="CJ151" s="309"/>
      <c r="CK151" s="309"/>
      <c r="CL151" s="309"/>
      <c r="CM151" s="309"/>
      <c r="CN151" s="309"/>
      <c r="CO151" s="309"/>
      <c r="CP151" s="309"/>
      <c r="CQ151" s="309"/>
    </row>
    <row r="152" spans="1:95" ht="12.75">
      <c r="A152" s="309"/>
      <c r="B152" s="309"/>
      <c r="C152" s="309"/>
      <c r="D152" s="309"/>
      <c r="E152" s="309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  <c r="W152" s="309"/>
      <c r="X152" s="309"/>
      <c r="Y152" s="309"/>
      <c r="Z152" s="309"/>
      <c r="AA152" s="309"/>
      <c r="AB152" s="309"/>
      <c r="AC152" s="309"/>
      <c r="AD152" s="309"/>
      <c r="AE152" s="309"/>
      <c r="AF152" s="309"/>
      <c r="AG152" s="309"/>
      <c r="AH152" s="309"/>
      <c r="AI152" s="309"/>
      <c r="AJ152" s="309"/>
      <c r="AK152" s="309"/>
      <c r="AL152" s="309"/>
      <c r="AM152" s="309"/>
      <c r="AN152" s="309"/>
      <c r="AO152" s="309"/>
      <c r="AP152" s="309"/>
      <c r="AQ152" s="309"/>
      <c r="AR152" s="309"/>
      <c r="AS152" s="309"/>
      <c r="AT152" s="309"/>
      <c r="AU152" s="309"/>
      <c r="AV152" s="309"/>
      <c r="AW152" s="309"/>
      <c r="AX152" s="309"/>
      <c r="AY152" s="309"/>
      <c r="AZ152" s="309"/>
      <c r="BA152" s="309"/>
      <c r="BB152" s="309"/>
      <c r="BC152" s="309"/>
      <c r="BD152" s="309"/>
      <c r="BE152" s="309"/>
      <c r="BF152" s="309"/>
      <c r="BG152" s="309"/>
      <c r="BH152" s="309"/>
      <c r="BI152" s="309"/>
      <c r="BJ152" s="309"/>
      <c r="BK152" s="309"/>
      <c r="BL152" s="309"/>
      <c r="BM152" s="309"/>
      <c r="BN152" s="309"/>
      <c r="BO152" s="309"/>
      <c r="BP152" s="309"/>
      <c r="BQ152" s="309"/>
      <c r="BR152" s="309"/>
      <c r="BS152" s="309"/>
      <c r="BT152" s="309"/>
      <c r="BU152" s="309"/>
      <c r="BV152" s="309"/>
      <c r="BW152" s="309"/>
      <c r="BX152" s="309"/>
      <c r="BY152" s="309"/>
      <c r="BZ152" s="309"/>
      <c r="CA152" s="309"/>
      <c r="CB152" s="309"/>
      <c r="CC152" s="309"/>
      <c r="CD152" s="309"/>
      <c r="CE152" s="309"/>
      <c r="CF152" s="309"/>
      <c r="CG152" s="309"/>
      <c r="CH152" s="309"/>
      <c r="CI152" s="309"/>
      <c r="CJ152" s="309"/>
      <c r="CK152" s="309"/>
      <c r="CL152" s="309"/>
      <c r="CM152" s="309"/>
      <c r="CN152" s="309"/>
      <c r="CO152" s="309"/>
      <c r="CP152" s="309"/>
      <c r="CQ152" s="309"/>
    </row>
    <row r="153" spans="1:95" ht="12.75">
      <c r="A153" s="309"/>
      <c r="B153" s="309"/>
      <c r="C153" s="309"/>
      <c r="D153" s="309"/>
      <c r="E153" s="309"/>
      <c r="F153" s="309"/>
      <c r="G153" s="309"/>
      <c r="H153" s="309"/>
      <c r="I153" s="309"/>
      <c r="J153" s="309"/>
      <c r="K153" s="309"/>
      <c r="L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309"/>
      <c r="W153" s="309"/>
      <c r="X153" s="309"/>
      <c r="Y153" s="309"/>
      <c r="Z153" s="309"/>
      <c r="AA153" s="309"/>
      <c r="AB153" s="309"/>
      <c r="AC153" s="309"/>
      <c r="AD153" s="309"/>
      <c r="AE153" s="309"/>
      <c r="AF153" s="309"/>
      <c r="AG153" s="309"/>
      <c r="AH153" s="309"/>
      <c r="AI153" s="309"/>
      <c r="AJ153" s="309"/>
      <c r="AK153" s="309"/>
      <c r="AL153" s="309"/>
      <c r="AM153" s="309"/>
      <c r="AN153" s="309"/>
      <c r="AO153" s="309"/>
      <c r="AP153" s="309"/>
      <c r="AQ153" s="309"/>
      <c r="AR153" s="309"/>
      <c r="AS153" s="309"/>
      <c r="AT153" s="309"/>
      <c r="AU153" s="309"/>
      <c r="AV153" s="309"/>
      <c r="AW153" s="309"/>
      <c r="AX153" s="309"/>
      <c r="AY153" s="309"/>
      <c r="AZ153" s="309"/>
      <c r="BA153" s="309"/>
      <c r="BB153" s="309"/>
      <c r="BC153" s="309"/>
      <c r="BD153" s="309"/>
      <c r="BE153" s="309"/>
      <c r="BF153" s="309"/>
      <c r="BG153" s="309"/>
      <c r="BH153" s="309"/>
      <c r="BI153" s="309"/>
      <c r="BJ153" s="309"/>
      <c r="BK153" s="309"/>
      <c r="BL153" s="309"/>
      <c r="BM153" s="309"/>
      <c r="BN153" s="309"/>
      <c r="BO153" s="309"/>
      <c r="BP153" s="309"/>
      <c r="BQ153" s="309"/>
      <c r="BR153" s="309"/>
      <c r="BS153" s="309"/>
      <c r="BT153" s="309"/>
      <c r="BU153" s="309"/>
      <c r="BV153" s="309"/>
      <c r="BW153" s="309"/>
      <c r="BX153" s="309"/>
      <c r="BY153" s="309"/>
      <c r="BZ153" s="309"/>
      <c r="CA153" s="309"/>
      <c r="CB153" s="309"/>
      <c r="CC153" s="309"/>
      <c r="CD153" s="309"/>
      <c r="CE153" s="309"/>
      <c r="CF153" s="309"/>
      <c r="CG153" s="309"/>
      <c r="CH153" s="309"/>
      <c r="CI153" s="309"/>
      <c r="CJ153" s="309"/>
      <c r="CK153" s="309"/>
      <c r="CL153" s="309"/>
      <c r="CM153" s="309"/>
      <c r="CN153" s="309"/>
      <c r="CO153" s="309"/>
      <c r="CP153" s="309"/>
      <c r="CQ153" s="309"/>
    </row>
    <row r="154" spans="1:95" ht="12.75">
      <c r="A154" s="309"/>
      <c r="B154" s="309"/>
      <c r="C154" s="309"/>
      <c r="D154" s="309"/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309"/>
      <c r="W154" s="309"/>
      <c r="X154" s="309"/>
      <c r="Y154" s="309"/>
      <c r="Z154" s="309"/>
      <c r="AA154" s="309"/>
      <c r="AB154" s="309"/>
      <c r="AC154" s="309"/>
      <c r="AD154" s="309"/>
      <c r="AE154" s="309"/>
      <c r="AF154" s="309"/>
      <c r="AG154" s="309"/>
      <c r="AH154" s="309"/>
      <c r="AI154" s="309"/>
      <c r="AJ154" s="309"/>
      <c r="AK154" s="309"/>
      <c r="AL154" s="309"/>
      <c r="AM154" s="309"/>
      <c r="AN154" s="309"/>
      <c r="AO154" s="309"/>
      <c r="AP154" s="309"/>
      <c r="AQ154" s="309"/>
      <c r="AR154" s="309"/>
      <c r="AS154" s="309"/>
      <c r="AT154" s="309"/>
      <c r="AU154" s="309"/>
      <c r="AV154" s="309"/>
      <c r="AW154" s="309"/>
      <c r="AX154" s="309"/>
      <c r="AY154" s="309"/>
      <c r="AZ154" s="309"/>
      <c r="BA154" s="309"/>
      <c r="BB154" s="309"/>
      <c r="BC154" s="309"/>
      <c r="BD154" s="309"/>
      <c r="BE154" s="309"/>
      <c r="BF154" s="309"/>
      <c r="BG154" s="309"/>
      <c r="BH154" s="309"/>
      <c r="BI154" s="309"/>
      <c r="BJ154" s="309"/>
      <c r="BK154" s="309"/>
      <c r="BL154" s="309"/>
      <c r="BM154" s="309"/>
      <c r="BN154" s="309"/>
      <c r="BO154" s="309"/>
      <c r="BP154" s="309"/>
      <c r="BQ154" s="309"/>
      <c r="BR154" s="309"/>
      <c r="BS154" s="309"/>
      <c r="BT154" s="309"/>
      <c r="BU154" s="309"/>
      <c r="BV154" s="309"/>
      <c r="BW154" s="309"/>
      <c r="BX154" s="309"/>
      <c r="BY154" s="309"/>
      <c r="BZ154" s="309"/>
      <c r="CA154" s="309"/>
      <c r="CB154" s="309"/>
      <c r="CC154" s="309"/>
      <c r="CD154" s="309"/>
      <c r="CE154" s="309"/>
      <c r="CF154" s="309"/>
      <c r="CG154" s="309"/>
      <c r="CH154" s="309"/>
      <c r="CI154" s="309"/>
      <c r="CJ154" s="309"/>
      <c r="CK154" s="309"/>
      <c r="CL154" s="309"/>
      <c r="CM154" s="309"/>
      <c r="CN154" s="309"/>
      <c r="CO154" s="309"/>
      <c r="CP154" s="309"/>
      <c r="CQ154" s="309"/>
    </row>
    <row r="155" spans="1:95" ht="12.75">
      <c r="A155" s="309"/>
      <c r="B155" s="309"/>
      <c r="C155" s="309"/>
      <c r="D155" s="309"/>
      <c r="E155" s="309"/>
      <c r="F155" s="309"/>
      <c r="G155" s="309"/>
      <c r="H155" s="309"/>
      <c r="I155" s="309"/>
      <c r="J155" s="309"/>
      <c r="K155" s="309"/>
      <c r="L155" s="309"/>
      <c r="M155" s="309"/>
      <c r="N155" s="309"/>
      <c r="O155" s="309"/>
      <c r="P155" s="309"/>
      <c r="Q155" s="309"/>
      <c r="R155" s="309"/>
      <c r="S155" s="309"/>
      <c r="T155" s="309"/>
      <c r="U155" s="309"/>
      <c r="V155" s="309"/>
      <c r="W155" s="309"/>
      <c r="X155" s="309"/>
      <c r="Y155" s="309"/>
      <c r="Z155" s="309"/>
      <c r="AA155" s="309"/>
      <c r="AB155" s="309"/>
      <c r="AC155" s="309"/>
      <c r="AD155" s="309"/>
      <c r="AE155" s="309"/>
      <c r="AF155" s="309"/>
      <c r="AG155" s="309"/>
      <c r="AH155" s="309"/>
      <c r="AI155" s="309"/>
      <c r="AJ155" s="309"/>
      <c r="AK155" s="309"/>
      <c r="AL155" s="309"/>
      <c r="AM155" s="309"/>
      <c r="AN155" s="309"/>
      <c r="AO155" s="309"/>
      <c r="AP155" s="309"/>
      <c r="AQ155" s="309"/>
      <c r="AR155" s="309"/>
      <c r="AS155" s="309"/>
      <c r="AT155" s="309"/>
      <c r="AU155" s="309"/>
      <c r="AV155" s="309"/>
      <c r="AW155" s="309"/>
      <c r="AX155" s="309"/>
      <c r="AY155" s="309"/>
      <c r="AZ155" s="309"/>
      <c r="BA155" s="309"/>
      <c r="BB155" s="309"/>
      <c r="BC155" s="309"/>
      <c r="BD155" s="309"/>
      <c r="BE155" s="309"/>
      <c r="BF155" s="309"/>
      <c r="BG155" s="309"/>
      <c r="BH155" s="309"/>
      <c r="BI155" s="309"/>
      <c r="BJ155" s="309"/>
      <c r="BK155" s="309"/>
      <c r="BL155" s="309"/>
      <c r="BM155" s="309"/>
      <c r="BN155" s="309"/>
      <c r="BO155" s="309"/>
      <c r="BP155" s="309"/>
      <c r="BQ155" s="309"/>
      <c r="BR155" s="309"/>
      <c r="BS155" s="309"/>
      <c r="BT155" s="309"/>
      <c r="BU155" s="309"/>
      <c r="BV155" s="309"/>
      <c r="BW155" s="309"/>
      <c r="BX155" s="309"/>
      <c r="BY155" s="309"/>
      <c r="BZ155" s="309"/>
      <c r="CA155" s="309"/>
      <c r="CB155" s="309"/>
      <c r="CC155" s="309"/>
      <c r="CD155" s="309"/>
      <c r="CE155" s="309"/>
      <c r="CF155" s="309"/>
      <c r="CG155" s="309"/>
      <c r="CH155" s="309"/>
      <c r="CI155" s="309"/>
      <c r="CJ155" s="309"/>
      <c r="CK155" s="309"/>
      <c r="CL155" s="309"/>
      <c r="CM155" s="309"/>
      <c r="CN155" s="309"/>
      <c r="CO155" s="309"/>
      <c r="CP155" s="309"/>
      <c r="CQ155" s="309"/>
    </row>
    <row r="156" spans="1:95" ht="12.75">
      <c r="A156" s="309"/>
      <c r="B156" s="309"/>
      <c r="C156" s="309"/>
      <c r="D156" s="309"/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  <c r="W156" s="309"/>
      <c r="X156" s="309"/>
      <c r="Y156" s="309"/>
      <c r="Z156" s="309"/>
      <c r="AA156" s="309"/>
      <c r="AB156" s="309"/>
      <c r="AC156" s="309"/>
      <c r="AD156" s="309"/>
      <c r="AE156" s="309"/>
      <c r="AF156" s="309"/>
      <c r="AG156" s="309"/>
      <c r="AH156" s="309"/>
      <c r="AI156" s="309"/>
      <c r="AJ156" s="309"/>
      <c r="AK156" s="309"/>
      <c r="AL156" s="309"/>
      <c r="AM156" s="309"/>
      <c r="AN156" s="309"/>
      <c r="AO156" s="309"/>
      <c r="AP156" s="309"/>
      <c r="AQ156" s="309"/>
      <c r="AR156" s="309"/>
      <c r="AS156" s="309"/>
      <c r="AT156" s="309"/>
      <c r="AU156" s="309"/>
      <c r="AV156" s="309"/>
      <c r="AW156" s="309"/>
      <c r="AX156" s="309"/>
      <c r="AY156" s="309"/>
      <c r="AZ156" s="309"/>
      <c r="BA156" s="309"/>
      <c r="BB156" s="309"/>
      <c r="BC156" s="309"/>
      <c r="BD156" s="309"/>
      <c r="BE156" s="309"/>
      <c r="BF156" s="309"/>
      <c r="BG156" s="309"/>
      <c r="BH156" s="309"/>
      <c r="BI156" s="309"/>
      <c r="BJ156" s="309"/>
      <c r="BK156" s="309"/>
      <c r="BL156" s="309"/>
      <c r="BM156" s="309"/>
      <c r="BN156" s="309"/>
      <c r="BO156" s="309"/>
      <c r="BP156" s="309"/>
      <c r="BQ156" s="309"/>
      <c r="BR156" s="309"/>
      <c r="BS156" s="309"/>
      <c r="BT156" s="309"/>
      <c r="BU156" s="309"/>
      <c r="BV156" s="309"/>
      <c r="BW156" s="309"/>
      <c r="BX156" s="309"/>
      <c r="BY156" s="309"/>
      <c r="BZ156" s="309"/>
      <c r="CA156" s="309"/>
      <c r="CB156" s="309"/>
      <c r="CC156" s="309"/>
      <c r="CD156" s="309"/>
      <c r="CE156" s="309"/>
      <c r="CF156" s="309"/>
      <c r="CG156" s="309"/>
      <c r="CH156" s="309"/>
      <c r="CI156" s="309"/>
      <c r="CJ156" s="309"/>
      <c r="CK156" s="309"/>
      <c r="CL156" s="309"/>
      <c r="CM156" s="309"/>
      <c r="CN156" s="309"/>
      <c r="CO156" s="309"/>
      <c r="CP156" s="309"/>
      <c r="CQ156" s="309"/>
    </row>
    <row r="157" spans="1:95" ht="12.75">
      <c r="A157" s="309"/>
      <c r="B157" s="309"/>
      <c r="C157" s="309"/>
      <c r="D157" s="309"/>
      <c r="E157" s="309"/>
      <c r="F157" s="309"/>
      <c r="G157" s="309"/>
      <c r="H157" s="309"/>
      <c r="I157" s="309"/>
      <c r="J157" s="309"/>
      <c r="K157" s="309"/>
      <c r="L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9"/>
      <c r="W157" s="309"/>
      <c r="X157" s="309"/>
      <c r="Y157" s="309"/>
      <c r="Z157" s="309"/>
      <c r="AA157" s="309"/>
      <c r="AB157" s="309"/>
      <c r="AC157" s="309"/>
      <c r="AD157" s="309"/>
      <c r="AE157" s="309"/>
      <c r="AF157" s="309"/>
      <c r="AG157" s="309"/>
      <c r="AH157" s="309"/>
      <c r="AI157" s="309"/>
      <c r="AJ157" s="309"/>
      <c r="AK157" s="309"/>
      <c r="AL157" s="309"/>
      <c r="AM157" s="309"/>
      <c r="AN157" s="309"/>
      <c r="AO157" s="309"/>
      <c r="AP157" s="309"/>
      <c r="AQ157" s="309"/>
      <c r="AR157" s="309"/>
      <c r="AS157" s="309"/>
      <c r="AT157" s="309"/>
      <c r="AU157" s="309"/>
      <c r="AV157" s="309"/>
      <c r="AW157" s="309"/>
      <c r="AX157" s="309"/>
      <c r="AY157" s="309"/>
      <c r="AZ157" s="309"/>
      <c r="BA157" s="309"/>
      <c r="BB157" s="309"/>
      <c r="BC157" s="309"/>
      <c r="BD157" s="309"/>
      <c r="BE157" s="309"/>
      <c r="BF157" s="309"/>
      <c r="BG157" s="309"/>
      <c r="BH157" s="309"/>
      <c r="BI157" s="309"/>
      <c r="BJ157" s="309"/>
      <c r="BK157" s="309"/>
      <c r="BL157" s="309"/>
      <c r="BM157" s="309"/>
      <c r="BN157" s="309"/>
      <c r="BO157" s="309"/>
      <c r="BP157" s="309"/>
      <c r="BQ157" s="309"/>
      <c r="BR157" s="309"/>
      <c r="BS157" s="309"/>
      <c r="BT157" s="309"/>
      <c r="BU157" s="309"/>
      <c r="BV157" s="309"/>
      <c r="BW157" s="309"/>
      <c r="BX157" s="309"/>
      <c r="BY157" s="309"/>
      <c r="BZ157" s="309"/>
      <c r="CA157" s="309"/>
      <c r="CB157" s="309"/>
      <c r="CC157" s="309"/>
      <c r="CD157" s="309"/>
      <c r="CE157" s="309"/>
      <c r="CF157" s="309"/>
      <c r="CG157" s="309"/>
      <c r="CH157" s="309"/>
      <c r="CI157" s="309"/>
      <c r="CJ157" s="309"/>
      <c r="CK157" s="309"/>
      <c r="CL157" s="309"/>
      <c r="CM157" s="309"/>
      <c r="CN157" s="309"/>
      <c r="CO157" s="309"/>
      <c r="CP157" s="309"/>
      <c r="CQ157" s="309"/>
    </row>
    <row r="158" spans="1:95" ht="12.75">
      <c r="A158" s="309"/>
      <c r="B158" s="309"/>
      <c r="C158" s="309"/>
      <c r="D158" s="309"/>
      <c r="E158" s="309"/>
      <c r="F158" s="309"/>
      <c r="G158" s="309"/>
      <c r="H158" s="309"/>
      <c r="I158" s="309"/>
      <c r="J158" s="309"/>
      <c r="K158" s="309"/>
      <c r="L158" s="309"/>
      <c r="M158" s="309"/>
      <c r="N158" s="309"/>
      <c r="O158" s="309"/>
      <c r="P158" s="309"/>
      <c r="Q158" s="309"/>
      <c r="R158" s="309"/>
      <c r="S158" s="309"/>
      <c r="T158" s="309"/>
      <c r="U158" s="309"/>
      <c r="V158" s="309"/>
      <c r="W158" s="309"/>
      <c r="X158" s="309"/>
      <c r="Y158" s="309"/>
      <c r="Z158" s="309"/>
      <c r="AA158" s="309"/>
      <c r="AB158" s="309"/>
      <c r="AC158" s="309"/>
      <c r="AD158" s="309"/>
      <c r="AE158" s="309"/>
      <c r="AF158" s="309"/>
      <c r="AG158" s="309"/>
      <c r="AH158" s="309"/>
      <c r="AI158" s="309"/>
      <c r="AJ158" s="309"/>
      <c r="AK158" s="309"/>
      <c r="AL158" s="309"/>
      <c r="AM158" s="309"/>
      <c r="AN158" s="309"/>
      <c r="AO158" s="309"/>
      <c r="AP158" s="309"/>
      <c r="AQ158" s="309"/>
      <c r="AR158" s="309"/>
      <c r="AS158" s="309"/>
      <c r="AT158" s="309"/>
      <c r="AU158" s="309"/>
      <c r="AV158" s="309"/>
      <c r="AW158" s="309"/>
      <c r="AX158" s="309"/>
      <c r="AY158" s="309"/>
      <c r="AZ158" s="309"/>
      <c r="BA158" s="309"/>
      <c r="BB158" s="309"/>
      <c r="BC158" s="309"/>
      <c r="BD158" s="309"/>
      <c r="BE158" s="309"/>
      <c r="BF158" s="309"/>
      <c r="BG158" s="309"/>
      <c r="BH158" s="309"/>
      <c r="BI158" s="309"/>
      <c r="BJ158" s="309"/>
      <c r="BK158" s="309"/>
      <c r="BL158" s="309"/>
      <c r="BM158" s="309"/>
      <c r="BN158" s="309"/>
      <c r="BO158" s="309"/>
      <c r="BP158" s="309"/>
      <c r="BQ158" s="309"/>
      <c r="BR158" s="309"/>
      <c r="BS158" s="309"/>
      <c r="BT158" s="309"/>
      <c r="BU158" s="309"/>
      <c r="BV158" s="309"/>
      <c r="BW158" s="309"/>
      <c r="BX158" s="309"/>
      <c r="BY158" s="309"/>
      <c r="BZ158" s="309"/>
      <c r="CA158" s="309"/>
      <c r="CB158" s="309"/>
      <c r="CC158" s="309"/>
      <c r="CD158" s="309"/>
      <c r="CE158" s="309"/>
      <c r="CF158" s="309"/>
      <c r="CG158" s="309"/>
      <c r="CH158" s="309"/>
      <c r="CI158" s="309"/>
      <c r="CJ158" s="309"/>
      <c r="CK158" s="309"/>
      <c r="CL158" s="309"/>
      <c r="CM158" s="309"/>
      <c r="CN158" s="309"/>
      <c r="CO158" s="309"/>
      <c r="CP158" s="309"/>
      <c r="CQ158" s="309"/>
    </row>
    <row r="159" spans="1:95" ht="12.75">
      <c r="A159" s="309"/>
      <c r="B159" s="309"/>
      <c r="C159" s="309"/>
      <c r="D159" s="309"/>
      <c r="E159" s="309"/>
      <c r="F159" s="309"/>
      <c r="G159" s="309"/>
      <c r="H159" s="309"/>
      <c r="I159" s="309"/>
      <c r="J159" s="309"/>
      <c r="K159" s="309"/>
      <c r="L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309"/>
      <c r="W159" s="309"/>
      <c r="X159" s="309"/>
      <c r="Y159" s="309"/>
      <c r="Z159" s="309"/>
      <c r="AA159" s="309"/>
      <c r="AB159" s="309"/>
      <c r="AC159" s="309"/>
      <c r="AD159" s="309"/>
      <c r="AE159" s="309"/>
      <c r="AF159" s="309"/>
      <c r="AG159" s="309"/>
      <c r="AH159" s="309"/>
      <c r="AI159" s="309"/>
      <c r="AJ159" s="309"/>
      <c r="AK159" s="309"/>
      <c r="AL159" s="309"/>
      <c r="AM159" s="309"/>
      <c r="AN159" s="309"/>
      <c r="AO159" s="309"/>
      <c r="AP159" s="309"/>
      <c r="AQ159" s="309"/>
      <c r="AR159" s="309"/>
      <c r="AS159" s="309"/>
      <c r="AT159" s="309"/>
      <c r="AU159" s="309"/>
      <c r="AV159" s="309"/>
      <c r="AW159" s="309"/>
      <c r="AX159" s="309"/>
      <c r="AY159" s="309"/>
      <c r="AZ159" s="309"/>
      <c r="BA159" s="309"/>
      <c r="BB159" s="309"/>
      <c r="BC159" s="309"/>
      <c r="BD159" s="309"/>
      <c r="BE159" s="309"/>
      <c r="BF159" s="309"/>
      <c r="BG159" s="309"/>
      <c r="BH159" s="309"/>
      <c r="BI159" s="309"/>
      <c r="BJ159" s="309"/>
      <c r="BK159" s="309"/>
      <c r="BL159" s="309"/>
      <c r="BM159" s="309"/>
      <c r="BN159" s="309"/>
      <c r="BO159" s="309"/>
      <c r="BP159" s="309"/>
      <c r="BQ159" s="309"/>
      <c r="BR159" s="309"/>
      <c r="BS159" s="309"/>
      <c r="BT159" s="309"/>
      <c r="BU159" s="309"/>
      <c r="BV159" s="309"/>
      <c r="BW159" s="309"/>
      <c r="BX159" s="309"/>
      <c r="BY159" s="309"/>
      <c r="BZ159" s="309"/>
      <c r="CA159" s="309"/>
      <c r="CB159" s="309"/>
      <c r="CC159" s="309"/>
      <c r="CD159" s="309"/>
      <c r="CE159" s="309"/>
      <c r="CF159" s="309"/>
      <c r="CG159" s="309"/>
      <c r="CH159" s="309"/>
      <c r="CI159" s="309"/>
      <c r="CJ159" s="309"/>
      <c r="CK159" s="309"/>
      <c r="CL159" s="309"/>
      <c r="CM159" s="309"/>
      <c r="CN159" s="309"/>
      <c r="CO159" s="309"/>
      <c r="CP159" s="309"/>
      <c r="CQ159" s="309"/>
    </row>
    <row r="160" spans="1:95" ht="12.75">
      <c r="A160" s="309"/>
      <c r="B160" s="309"/>
      <c r="C160" s="309"/>
      <c r="D160" s="309"/>
      <c r="E160" s="309"/>
      <c r="F160" s="309"/>
      <c r="G160" s="309"/>
      <c r="H160" s="309"/>
      <c r="I160" s="309"/>
      <c r="J160" s="309"/>
      <c r="K160" s="309"/>
      <c r="L160" s="309"/>
      <c r="M160" s="309"/>
      <c r="N160" s="309"/>
      <c r="O160" s="309"/>
      <c r="P160" s="309"/>
      <c r="Q160" s="309"/>
      <c r="R160" s="309"/>
      <c r="S160" s="309"/>
      <c r="T160" s="309"/>
      <c r="U160" s="309"/>
      <c r="V160" s="309"/>
      <c r="W160" s="309"/>
      <c r="X160" s="309"/>
      <c r="Y160" s="309"/>
      <c r="Z160" s="309"/>
      <c r="AA160" s="309"/>
      <c r="AB160" s="309"/>
      <c r="AC160" s="309"/>
      <c r="AD160" s="309"/>
      <c r="AE160" s="309"/>
      <c r="AF160" s="309"/>
      <c r="AG160" s="309"/>
      <c r="AH160" s="309"/>
      <c r="AI160" s="309"/>
      <c r="AJ160" s="309"/>
      <c r="AK160" s="309"/>
      <c r="AL160" s="309"/>
      <c r="AM160" s="309"/>
      <c r="AN160" s="309"/>
      <c r="AO160" s="309"/>
      <c r="AP160" s="309"/>
      <c r="AQ160" s="309"/>
      <c r="AR160" s="309"/>
      <c r="AS160" s="309"/>
      <c r="AT160" s="309"/>
      <c r="AU160" s="309"/>
      <c r="AV160" s="309"/>
      <c r="AW160" s="309"/>
      <c r="AX160" s="309"/>
      <c r="AY160" s="309"/>
      <c r="AZ160" s="309"/>
      <c r="BA160" s="309"/>
      <c r="BB160" s="309"/>
      <c r="BC160" s="309"/>
      <c r="BD160" s="309"/>
      <c r="BE160" s="309"/>
      <c r="BF160" s="309"/>
      <c r="BG160" s="309"/>
      <c r="BH160" s="309"/>
      <c r="BI160" s="309"/>
      <c r="BJ160" s="309"/>
      <c r="BK160" s="309"/>
      <c r="BL160" s="309"/>
      <c r="BM160" s="309"/>
      <c r="BN160" s="309"/>
      <c r="BO160" s="309"/>
      <c r="BP160" s="309"/>
      <c r="BQ160" s="309"/>
      <c r="BR160" s="309"/>
      <c r="BS160" s="309"/>
      <c r="BT160" s="309"/>
      <c r="BU160" s="309"/>
      <c r="BV160" s="309"/>
      <c r="BW160" s="309"/>
      <c r="BX160" s="309"/>
      <c r="BY160" s="309"/>
      <c r="BZ160" s="309"/>
      <c r="CA160" s="309"/>
      <c r="CB160" s="309"/>
      <c r="CC160" s="309"/>
      <c r="CD160" s="309"/>
      <c r="CE160" s="309"/>
      <c r="CF160" s="309"/>
      <c r="CG160" s="309"/>
      <c r="CH160" s="309"/>
      <c r="CI160" s="309"/>
      <c r="CJ160" s="309"/>
      <c r="CK160" s="309"/>
      <c r="CL160" s="309"/>
      <c r="CM160" s="309"/>
      <c r="CN160" s="309"/>
      <c r="CO160" s="309"/>
      <c r="CP160" s="309"/>
      <c r="CQ160" s="309"/>
    </row>
    <row r="161" spans="1:95" ht="12.75">
      <c r="A161" s="309"/>
      <c r="B161" s="309"/>
      <c r="C161" s="309"/>
      <c r="D161" s="309"/>
      <c r="E161" s="309"/>
      <c r="F161" s="309"/>
      <c r="G161" s="309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  <c r="S161" s="309"/>
      <c r="T161" s="309"/>
      <c r="U161" s="309"/>
      <c r="V161" s="309"/>
      <c r="W161" s="309"/>
      <c r="X161" s="309"/>
      <c r="Y161" s="309"/>
      <c r="Z161" s="309"/>
      <c r="AA161" s="309"/>
      <c r="AB161" s="309"/>
      <c r="AC161" s="309"/>
      <c r="AD161" s="309"/>
      <c r="AE161" s="309"/>
      <c r="AF161" s="309"/>
      <c r="AG161" s="309"/>
      <c r="AH161" s="309"/>
      <c r="AI161" s="309"/>
      <c r="AJ161" s="309"/>
      <c r="AK161" s="309"/>
      <c r="AL161" s="309"/>
      <c r="AM161" s="309"/>
      <c r="AN161" s="309"/>
      <c r="AO161" s="309"/>
      <c r="AP161" s="309"/>
      <c r="AQ161" s="309"/>
      <c r="AR161" s="309"/>
      <c r="AS161" s="309"/>
      <c r="AT161" s="309"/>
      <c r="AU161" s="309"/>
      <c r="AV161" s="309"/>
      <c r="AW161" s="309"/>
      <c r="AX161" s="309"/>
      <c r="AY161" s="309"/>
      <c r="AZ161" s="309"/>
      <c r="BA161" s="309"/>
      <c r="BB161" s="309"/>
      <c r="BC161" s="309"/>
      <c r="BD161" s="309"/>
      <c r="BE161" s="309"/>
      <c r="BF161" s="309"/>
      <c r="BG161" s="309"/>
      <c r="BH161" s="309"/>
      <c r="BI161" s="309"/>
      <c r="BJ161" s="309"/>
      <c r="BK161" s="309"/>
      <c r="BL161" s="309"/>
      <c r="BM161" s="309"/>
      <c r="BN161" s="309"/>
      <c r="BO161" s="309"/>
      <c r="BP161" s="309"/>
      <c r="BQ161" s="309"/>
      <c r="BR161" s="309"/>
      <c r="BS161" s="309"/>
      <c r="BT161" s="309"/>
      <c r="BU161" s="309"/>
      <c r="BV161" s="309"/>
      <c r="BW161" s="309"/>
      <c r="BX161" s="309"/>
      <c r="BY161" s="309"/>
      <c r="BZ161" s="309"/>
      <c r="CA161" s="309"/>
      <c r="CB161" s="309"/>
      <c r="CC161" s="309"/>
      <c r="CD161" s="309"/>
      <c r="CE161" s="309"/>
      <c r="CF161" s="309"/>
      <c r="CG161" s="309"/>
      <c r="CH161" s="309"/>
      <c r="CI161" s="309"/>
      <c r="CJ161" s="309"/>
      <c r="CK161" s="309"/>
      <c r="CL161" s="309"/>
      <c r="CM161" s="309"/>
      <c r="CN161" s="309"/>
      <c r="CO161" s="309"/>
      <c r="CP161" s="309"/>
      <c r="CQ161" s="309"/>
    </row>
    <row r="162" spans="1:95" ht="12.75">
      <c r="A162" s="309"/>
      <c r="B162" s="309"/>
      <c r="C162" s="309"/>
      <c r="D162" s="309"/>
      <c r="E162" s="309"/>
      <c r="F162" s="309"/>
      <c r="G162" s="309"/>
      <c r="H162" s="309"/>
      <c r="I162" s="309"/>
      <c r="J162" s="309"/>
      <c r="K162" s="309"/>
      <c r="L162" s="309"/>
      <c r="M162" s="309"/>
      <c r="N162" s="309"/>
      <c r="O162" s="309"/>
      <c r="P162" s="309"/>
      <c r="Q162" s="309"/>
      <c r="R162" s="309"/>
      <c r="S162" s="309"/>
      <c r="T162" s="309"/>
      <c r="U162" s="309"/>
      <c r="V162" s="309"/>
      <c r="W162" s="309"/>
      <c r="X162" s="309"/>
      <c r="Y162" s="309"/>
      <c r="Z162" s="309"/>
      <c r="AA162" s="309"/>
      <c r="AB162" s="309"/>
      <c r="AC162" s="309"/>
      <c r="AD162" s="309"/>
      <c r="AE162" s="309"/>
      <c r="AF162" s="309"/>
      <c r="AG162" s="309"/>
      <c r="AH162" s="309"/>
      <c r="AI162" s="309"/>
      <c r="AJ162" s="309"/>
      <c r="AK162" s="309"/>
      <c r="AL162" s="309"/>
      <c r="AM162" s="309"/>
      <c r="AN162" s="309"/>
      <c r="AO162" s="309"/>
      <c r="AP162" s="309"/>
      <c r="AQ162" s="309"/>
      <c r="AR162" s="309"/>
      <c r="AS162" s="309"/>
      <c r="AT162" s="309"/>
      <c r="AU162" s="309"/>
      <c r="AV162" s="309"/>
      <c r="AW162" s="309"/>
      <c r="AX162" s="309"/>
      <c r="AY162" s="309"/>
      <c r="AZ162" s="309"/>
      <c r="BA162" s="309"/>
      <c r="BB162" s="309"/>
      <c r="BC162" s="309"/>
      <c r="BD162" s="309"/>
      <c r="BE162" s="309"/>
      <c r="BF162" s="309"/>
      <c r="BG162" s="309"/>
      <c r="BH162" s="309"/>
      <c r="BI162" s="309"/>
      <c r="BJ162" s="309"/>
      <c r="BK162" s="309"/>
      <c r="BL162" s="309"/>
      <c r="BM162" s="309"/>
      <c r="BN162" s="309"/>
      <c r="BO162" s="309"/>
      <c r="BP162" s="309"/>
      <c r="BQ162" s="309"/>
      <c r="BR162" s="309"/>
      <c r="BS162" s="309"/>
      <c r="BT162" s="309"/>
      <c r="BU162" s="309"/>
      <c r="BV162" s="309"/>
      <c r="BW162" s="309"/>
      <c r="BX162" s="309"/>
      <c r="BY162" s="309"/>
      <c r="BZ162" s="309"/>
      <c r="CA162" s="309"/>
      <c r="CB162" s="309"/>
      <c r="CC162" s="309"/>
      <c r="CD162" s="309"/>
      <c r="CE162" s="309"/>
      <c r="CF162" s="309"/>
      <c r="CG162" s="309"/>
      <c r="CH162" s="309"/>
      <c r="CI162" s="309"/>
      <c r="CJ162" s="309"/>
      <c r="CK162" s="309"/>
      <c r="CL162" s="309"/>
      <c r="CM162" s="309"/>
      <c r="CN162" s="309"/>
      <c r="CO162" s="309"/>
      <c r="CP162" s="309"/>
      <c r="CQ162" s="309"/>
    </row>
    <row r="163" spans="1:95" ht="12.75">
      <c r="A163" s="309"/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  <c r="S163" s="309"/>
      <c r="T163" s="309"/>
      <c r="U163" s="309"/>
      <c r="V163" s="309"/>
      <c r="W163" s="309"/>
      <c r="X163" s="309"/>
      <c r="Y163" s="309"/>
      <c r="Z163" s="309"/>
      <c r="AA163" s="309"/>
      <c r="AB163" s="309"/>
      <c r="AC163" s="309"/>
      <c r="AD163" s="309"/>
      <c r="AE163" s="309"/>
      <c r="AF163" s="309"/>
      <c r="AG163" s="309"/>
      <c r="AH163" s="309"/>
      <c r="AI163" s="309"/>
      <c r="AJ163" s="309"/>
      <c r="AK163" s="309"/>
      <c r="AL163" s="309"/>
      <c r="AM163" s="309"/>
      <c r="AN163" s="309"/>
      <c r="AO163" s="309"/>
      <c r="AP163" s="309"/>
      <c r="AQ163" s="309"/>
      <c r="AR163" s="309"/>
      <c r="AS163" s="309"/>
      <c r="AT163" s="309"/>
      <c r="AU163" s="309"/>
      <c r="AV163" s="309"/>
      <c r="AW163" s="309"/>
      <c r="AX163" s="309"/>
      <c r="AY163" s="309"/>
      <c r="AZ163" s="309"/>
      <c r="BA163" s="309"/>
      <c r="BB163" s="309"/>
      <c r="BC163" s="309"/>
      <c r="BD163" s="309"/>
      <c r="BE163" s="309"/>
      <c r="BF163" s="309"/>
      <c r="BG163" s="309"/>
      <c r="BH163" s="309"/>
      <c r="BI163" s="309"/>
      <c r="BJ163" s="309"/>
      <c r="BK163" s="309"/>
      <c r="BL163" s="309"/>
      <c r="BM163" s="309"/>
      <c r="BN163" s="309"/>
      <c r="BO163" s="309"/>
      <c r="BP163" s="309"/>
      <c r="BQ163" s="309"/>
      <c r="BR163" s="309"/>
      <c r="BS163" s="309"/>
      <c r="BT163" s="309"/>
      <c r="BU163" s="309"/>
      <c r="BV163" s="309"/>
      <c r="BW163" s="309"/>
      <c r="BX163" s="309"/>
      <c r="BY163" s="309"/>
      <c r="BZ163" s="309"/>
      <c r="CA163" s="309"/>
      <c r="CB163" s="309"/>
      <c r="CC163" s="309"/>
      <c r="CD163" s="309"/>
      <c r="CE163" s="309"/>
      <c r="CF163" s="309"/>
      <c r="CG163" s="309"/>
      <c r="CH163" s="309"/>
      <c r="CI163" s="309"/>
      <c r="CJ163" s="309"/>
      <c r="CK163" s="309"/>
      <c r="CL163" s="309"/>
      <c r="CM163" s="309"/>
      <c r="CN163" s="309"/>
      <c r="CO163" s="309"/>
      <c r="CP163" s="309"/>
      <c r="CQ163" s="309"/>
    </row>
    <row r="164" spans="1:95" ht="12.75">
      <c r="A164" s="309"/>
      <c r="B164" s="309"/>
      <c r="C164" s="309"/>
      <c r="D164" s="309"/>
      <c r="E164" s="309"/>
      <c r="F164" s="309"/>
      <c r="G164" s="309"/>
      <c r="H164" s="309"/>
      <c r="I164" s="309"/>
      <c r="J164" s="309"/>
      <c r="K164" s="309"/>
      <c r="L164" s="309"/>
      <c r="M164" s="309"/>
      <c r="N164" s="309"/>
      <c r="O164" s="309"/>
      <c r="P164" s="309"/>
      <c r="Q164" s="309"/>
      <c r="R164" s="309"/>
      <c r="S164" s="309"/>
      <c r="T164" s="309"/>
      <c r="U164" s="309"/>
      <c r="V164" s="309"/>
      <c r="W164" s="309"/>
      <c r="X164" s="309"/>
      <c r="Y164" s="309"/>
      <c r="Z164" s="309"/>
      <c r="AA164" s="309"/>
      <c r="AB164" s="309"/>
      <c r="AC164" s="309"/>
      <c r="AD164" s="309"/>
      <c r="AE164" s="309"/>
      <c r="AF164" s="309"/>
      <c r="AG164" s="309"/>
      <c r="AH164" s="309"/>
      <c r="AI164" s="309"/>
      <c r="AJ164" s="309"/>
      <c r="AK164" s="309"/>
      <c r="AL164" s="309"/>
      <c r="AM164" s="309"/>
      <c r="AN164" s="309"/>
      <c r="AO164" s="309"/>
      <c r="AP164" s="309"/>
      <c r="AQ164" s="309"/>
      <c r="AR164" s="309"/>
      <c r="AS164" s="309"/>
      <c r="AT164" s="309"/>
      <c r="AU164" s="309"/>
      <c r="AV164" s="309"/>
      <c r="AW164" s="309"/>
      <c r="AX164" s="309"/>
      <c r="AY164" s="309"/>
      <c r="AZ164" s="309"/>
      <c r="BA164" s="309"/>
      <c r="BB164" s="309"/>
      <c r="BC164" s="309"/>
      <c r="BD164" s="309"/>
      <c r="BE164" s="309"/>
      <c r="BF164" s="309"/>
      <c r="BG164" s="309"/>
      <c r="BH164" s="309"/>
      <c r="BI164" s="309"/>
      <c r="BJ164" s="309"/>
      <c r="BK164" s="309"/>
      <c r="BL164" s="309"/>
      <c r="BM164" s="309"/>
      <c r="BN164" s="309"/>
      <c r="BO164" s="309"/>
      <c r="BP164" s="309"/>
      <c r="BQ164" s="309"/>
      <c r="BR164" s="309"/>
      <c r="BS164" s="309"/>
      <c r="BT164" s="309"/>
      <c r="BU164" s="309"/>
      <c r="BV164" s="309"/>
      <c r="BW164" s="309"/>
      <c r="BX164" s="309"/>
      <c r="BY164" s="309"/>
      <c r="BZ164" s="309"/>
      <c r="CA164" s="309"/>
      <c r="CB164" s="309"/>
      <c r="CC164" s="309"/>
      <c r="CD164" s="309"/>
      <c r="CE164" s="309"/>
      <c r="CF164" s="309"/>
      <c r="CG164" s="309"/>
      <c r="CH164" s="309"/>
      <c r="CI164" s="309"/>
      <c r="CJ164" s="309"/>
      <c r="CK164" s="309"/>
      <c r="CL164" s="309"/>
      <c r="CM164" s="309"/>
      <c r="CN164" s="309"/>
      <c r="CO164" s="309"/>
      <c r="CP164" s="309"/>
      <c r="CQ164" s="309"/>
    </row>
    <row r="165" spans="1:95" ht="12.75">
      <c r="A165" s="309"/>
      <c r="B165" s="309"/>
      <c r="C165" s="309"/>
      <c r="D165" s="309"/>
      <c r="E165" s="309"/>
      <c r="F165" s="309"/>
      <c r="G165" s="309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  <c r="S165" s="309"/>
      <c r="T165" s="309"/>
      <c r="U165" s="309"/>
      <c r="V165" s="309"/>
      <c r="W165" s="309"/>
      <c r="X165" s="309"/>
      <c r="Y165" s="309"/>
      <c r="Z165" s="309"/>
      <c r="AA165" s="309"/>
      <c r="AB165" s="309"/>
      <c r="AC165" s="309"/>
      <c r="AD165" s="309"/>
      <c r="AE165" s="309"/>
      <c r="AF165" s="309"/>
      <c r="AG165" s="309"/>
      <c r="AH165" s="309"/>
      <c r="AI165" s="309"/>
      <c r="AJ165" s="309"/>
      <c r="AK165" s="309"/>
      <c r="AL165" s="309"/>
      <c r="AM165" s="309"/>
      <c r="AN165" s="309"/>
      <c r="AO165" s="309"/>
      <c r="AP165" s="309"/>
      <c r="AQ165" s="309"/>
      <c r="AR165" s="309"/>
      <c r="AS165" s="309"/>
      <c r="AT165" s="309"/>
      <c r="AU165" s="309"/>
      <c r="AV165" s="309"/>
      <c r="AW165" s="309"/>
      <c r="AX165" s="309"/>
      <c r="AY165" s="309"/>
      <c r="AZ165" s="309"/>
      <c r="BA165" s="309"/>
      <c r="BB165" s="309"/>
      <c r="BC165" s="309"/>
      <c r="BD165" s="309"/>
      <c r="BE165" s="309"/>
      <c r="BF165" s="309"/>
      <c r="BG165" s="309"/>
      <c r="BH165" s="309"/>
      <c r="BI165" s="309"/>
      <c r="BJ165" s="309"/>
      <c r="BK165" s="309"/>
      <c r="BL165" s="309"/>
      <c r="BM165" s="309"/>
      <c r="BN165" s="309"/>
      <c r="BO165" s="309"/>
      <c r="BP165" s="309"/>
      <c r="BQ165" s="309"/>
      <c r="BR165" s="309"/>
      <c r="BS165" s="309"/>
      <c r="BT165" s="309"/>
      <c r="BU165" s="309"/>
      <c r="BV165" s="309"/>
      <c r="BW165" s="309"/>
      <c r="BX165" s="309"/>
      <c r="BY165" s="309"/>
      <c r="BZ165" s="309"/>
      <c r="CA165" s="309"/>
      <c r="CB165" s="309"/>
      <c r="CC165" s="309"/>
      <c r="CD165" s="309"/>
      <c r="CE165" s="309"/>
      <c r="CF165" s="309"/>
      <c r="CG165" s="309"/>
      <c r="CH165" s="309"/>
      <c r="CI165" s="309"/>
      <c r="CJ165" s="309"/>
      <c r="CK165" s="309"/>
      <c r="CL165" s="309"/>
      <c r="CM165" s="309"/>
      <c r="CN165" s="309"/>
      <c r="CO165" s="309"/>
      <c r="CP165" s="309"/>
      <c r="CQ165" s="309"/>
    </row>
    <row r="166" spans="1:95" ht="12.75">
      <c r="A166" s="309"/>
      <c r="B166" s="309"/>
      <c r="C166" s="309"/>
      <c r="D166" s="309"/>
      <c r="E166" s="309"/>
      <c r="F166" s="309"/>
      <c r="G166" s="309"/>
      <c r="H166" s="309"/>
      <c r="I166" s="309"/>
      <c r="J166" s="309"/>
      <c r="K166" s="309"/>
      <c r="L166" s="309"/>
      <c r="M166" s="309"/>
      <c r="N166" s="309"/>
      <c r="O166" s="309"/>
      <c r="P166" s="309"/>
      <c r="Q166" s="309"/>
      <c r="R166" s="309"/>
      <c r="S166" s="309"/>
      <c r="T166" s="309"/>
      <c r="U166" s="309"/>
      <c r="V166" s="309"/>
      <c r="W166" s="309"/>
      <c r="X166" s="309"/>
      <c r="Y166" s="309"/>
      <c r="Z166" s="309"/>
      <c r="AA166" s="309"/>
      <c r="AB166" s="309"/>
      <c r="AC166" s="309"/>
      <c r="AD166" s="309"/>
      <c r="AE166" s="309"/>
      <c r="AF166" s="309"/>
      <c r="AG166" s="309"/>
      <c r="AH166" s="309"/>
      <c r="AI166" s="309"/>
      <c r="AJ166" s="309"/>
      <c r="AK166" s="309"/>
      <c r="AL166" s="309"/>
      <c r="AM166" s="309"/>
      <c r="AN166" s="309"/>
      <c r="AO166" s="309"/>
      <c r="AP166" s="309"/>
      <c r="AQ166" s="309"/>
      <c r="AR166" s="309"/>
      <c r="AS166" s="309"/>
      <c r="AT166" s="309"/>
      <c r="AU166" s="309"/>
      <c r="AV166" s="309"/>
      <c r="AW166" s="309"/>
      <c r="AX166" s="309"/>
      <c r="AY166" s="309"/>
      <c r="AZ166" s="309"/>
      <c r="BA166" s="309"/>
      <c r="BB166" s="309"/>
      <c r="BC166" s="309"/>
      <c r="BD166" s="309"/>
      <c r="BE166" s="309"/>
      <c r="BF166" s="309"/>
      <c r="BG166" s="309"/>
      <c r="BH166" s="309"/>
      <c r="BI166" s="309"/>
      <c r="BJ166" s="309"/>
      <c r="BK166" s="309"/>
      <c r="BL166" s="309"/>
      <c r="BM166" s="309"/>
      <c r="BN166" s="309"/>
      <c r="BO166" s="309"/>
      <c r="BP166" s="309"/>
      <c r="BQ166" s="309"/>
      <c r="BR166" s="309"/>
      <c r="BS166" s="309"/>
      <c r="BT166" s="309"/>
      <c r="BU166" s="309"/>
      <c r="BV166" s="309"/>
      <c r="BW166" s="309"/>
      <c r="BX166" s="309"/>
      <c r="BY166" s="309"/>
      <c r="BZ166" s="309"/>
      <c r="CA166" s="309"/>
      <c r="CB166" s="309"/>
      <c r="CC166" s="309"/>
      <c r="CD166" s="309"/>
      <c r="CE166" s="309"/>
      <c r="CF166" s="309"/>
      <c r="CG166" s="309"/>
      <c r="CH166" s="309"/>
      <c r="CI166" s="309"/>
      <c r="CJ166" s="309"/>
      <c r="CK166" s="309"/>
      <c r="CL166" s="309"/>
      <c r="CM166" s="309"/>
      <c r="CN166" s="309"/>
      <c r="CO166" s="309"/>
      <c r="CP166" s="309"/>
      <c r="CQ166" s="309"/>
    </row>
    <row r="167" spans="1:95" ht="12.75">
      <c r="A167" s="309"/>
      <c r="B167" s="309"/>
      <c r="C167" s="309"/>
      <c r="D167" s="309"/>
      <c r="E167" s="309"/>
      <c r="F167" s="309"/>
      <c r="G167" s="309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  <c r="S167" s="309"/>
      <c r="T167" s="309"/>
      <c r="U167" s="309"/>
      <c r="V167" s="309"/>
      <c r="W167" s="309"/>
      <c r="X167" s="309"/>
      <c r="Y167" s="309"/>
      <c r="Z167" s="309"/>
      <c r="AA167" s="309"/>
      <c r="AB167" s="309"/>
      <c r="AC167" s="309"/>
      <c r="AD167" s="309"/>
      <c r="AE167" s="309"/>
      <c r="AF167" s="309"/>
      <c r="AG167" s="309"/>
      <c r="AH167" s="309"/>
      <c r="AI167" s="309"/>
      <c r="AJ167" s="309"/>
      <c r="AK167" s="309"/>
      <c r="AL167" s="309"/>
      <c r="AM167" s="309"/>
      <c r="AN167" s="309"/>
      <c r="AO167" s="309"/>
      <c r="AP167" s="309"/>
      <c r="AQ167" s="309"/>
      <c r="AR167" s="309"/>
      <c r="AS167" s="309"/>
      <c r="AT167" s="309"/>
      <c r="AU167" s="309"/>
      <c r="AV167" s="309"/>
      <c r="AW167" s="309"/>
      <c r="AX167" s="309"/>
      <c r="AY167" s="309"/>
      <c r="AZ167" s="309"/>
      <c r="BA167" s="309"/>
      <c r="BB167" s="309"/>
      <c r="BC167" s="309"/>
      <c r="BD167" s="309"/>
      <c r="BE167" s="309"/>
      <c r="BF167" s="309"/>
      <c r="BG167" s="309"/>
      <c r="BH167" s="309"/>
      <c r="BI167" s="309"/>
      <c r="BJ167" s="309"/>
      <c r="BK167" s="309"/>
      <c r="BL167" s="309"/>
      <c r="BM167" s="309"/>
      <c r="BN167" s="309"/>
      <c r="BO167" s="309"/>
      <c r="BP167" s="309"/>
      <c r="BQ167" s="309"/>
      <c r="BR167" s="309"/>
      <c r="BS167" s="309"/>
      <c r="BT167" s="309"/>
      <c r="BU167" s="309"/>
      <c r="BV167" s="309"/>
      <c r="BW167" s="309"/>
      <c r="BX167" s="309"/>
      <c r="BY167" s="309"/>
      <c r="BZ167" s="309"/>
      <c r="CA167" s="309"/>
      <c r="CB167" s="309"/>
      <c r="CC167" s="309"/>
      <c r="CD167" s="309"/>
      <c r="CE167" s="309"/>
      <c r="CF167" s="309"/>
      <c r="CG167" s="309"/>
      <c r="CH167" s="309"/>
      <c r="CI167" s="309"/>
      <c r="CJ167" s="309"/>
      <c r="CK167" s="309"/>
      <c r="CL167" s="309"/>
      <c r="CM167" s="309"/>
      <c r="CN167" s="309"/>
      <c r="CO167" s="309"/>
      <c r="CP167" s="309"/>
      <c r="CQ167" s="309"/>
    </row>
    <row r="168" spans="1:95" ht="12.75">
      <c r="A168" s="309"/>
      <c r="B168" s="309"/>
      <c r="C168" s="309"/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  <c r="P168" s="309"/>
      <c r="Q168" s="309"/>
      <c r="R168" s="309"/>
      <c r="S168" s="309"/>
      <c r="T168" s="309"/>
      <c r="U168" s="309"/>
      <c r="V168" s="309"/>
      <c r="W168" s="309"/>
      <c r="X168" s="309"/>
      <c r="Y168" s="309"/>
      <c r="Z168" s="309"/>
      <c r="AA168" s="309"/>
      <c r="AB168" s="309"/>
      <c r="AC168" s="309"/>
      <c r="AD168" s="309"/>
      <c r="AE168" s="309"/>
      <c r="AF168" s="309"/>
      <c r="AG168" s="309"/>
      <c r="AH168" s="309"/>
      <c r="AI168" s="309"/>
      <c r="AJ168" s="309"/>
      <c r="AK168" s="309"/>
      <c r="AL168" s="309"/>
      <c r="AM168" s="309"/>
      <c r="AN168" s="309"/>
      <c r="AO168" s="309"/>
      <c r="AP168" s="309"/>
      <c r="AQ168" s="309"/>
      <c r="AR168" s="309"/>
      <c r="AS168" s="309"/>
      <c r="AT168" s="309"/>
      <c r="AU168" s="309"/>
      <c r="AV168" s="309"/>
      <c r="AW168" s="309"/>
      <c r="AX168" s="309"/>
      <c r="AY168" s="309"/>
      <c r="AZ168" s="309"/>
      <c r="BA168" s="309"/>
      <c r="BB168" s="309"/>
      <c r="BC168" s="309"/>
      <c r="BD168" s="309"/>
      <c r="BE168" s="309"/>
      <c r="BF168" s="309"/>
      <c r="BG168" s="309"/>
      <c r="BH168" s="309"/>
      <c r="BI168" s="309"/>
      <c r="BJ168" s="309"/>
      <c r="BK168" s="309"/>
      <c r="BL168" s="309"/>
      <c r="BM168" s="309"/>
      <c r="BN168" s="309"/>
      <c r="BO168" s="309"/>
      <c r="BP168" s="309"/>
      <c r="BQ168" s="309"/>
      <c r="BR168" s="309"/>
      <c r="BS168" s="309"/>
      <c r="BT168" s="309"/>
      <c r="BU168" s="309"/>
      <c r="BV168" s="309"/>
      <c r="BW168" s="309"/>
      <c r="BX168" s="309"/>
      <c r="BY168" s="309"/>
      <c r="BZ168" s="309"/>
      <c r="CA168" s="309"/>
      <c r="CB168" s="309"/>
      <c r="CC168" s="309"/>
      <c r="CD168" s="309"/>
      <c r="CE168" s="309"/>
      <c r="CF168" s="309"/>
      <c r="CG168" s="309"/>
      <c r="CH168" s="309"/>
      <c r="CI168" s="309"/>
      <c r="CJ168" s="309"/>
      <c r="CK168" s="309"/>
      <c r="CL168" s="309"/>
      <c r="CM168" s="309"/>
      <c r="CN168" s="309"/>
      <c r="CO168" s="309"/>
      <c r="CP168" s="309"/>
      <c r="CQ168" s="309"/>
    </row>
    <row r="169" spans="1:95" ht="12.75">
      <c r="A169" s="309"/>
      <c r="B169" s="309"/>
      <c r="C169" s="309"/>
      <c r="D169" s="309"/>
      <c r="E169" s="309"/>
      <c r="F169" s="309"/>
      <c r="G169" s="309"/>
      <c r="H169" s="309"/>
      <c r="I169" s="309"/>
      <c r="J169" s="309"/>
      <c r="K169" s="309"/>
      <c r="L169" s="309"/>
      <c r="M169" s="309"/>
      <c r="N169" s="309"/>
      <c r="O169" s="309"/>
      <c r="P169" s="309"/>
      <c r="Q169" s="309"/>
      <c r="R169" s="309"/>
      <c r="S169" s="309"/>
      <c r="T169" s="309"/>
      <c r="U169" s="309"/>
      <c r="V169" s="309"/>
      <c r="W169" s="309"/>
      <c r="X169" s="309"/>
      <c r="Y169" s="309"/>
      <c r="Z169" s="309"/>
      <c r="AA169" s="309"/>
      <c r="AB169" s="309"/>
      <c r="AC169" s="309"/>
      <c r="AD169" s="309"/>
      <c r="AE169" s="309"/>
      <c r="AF169" s="309"/>
      <c r="AG169" s="309"/>
      <c r="AH169" s="309"/>
      <c r="AI169" s="309"/>
      <c r="AJ169" s="309"/>
      <c r="AK169" s="309"/>
      <c r="AL169" s="309"/>
      <c r="AM169" s="309"/>
      <c r="AN169" s="309"/>
      <c r="AO169" s="309"/>
      <c r="AP169" s="309"/>
      <c r="AQ169" s="309"/>
      <c r="AR169" s="309"/>
      <c r="AS169" s="309"/>
      <c r="AT169" s="309"/>
      <c r="AU169" s="309"/>
      <c r="AV169" s="309"/>
      <c r="AW169" s="309"/>
      <c r="AX169" s="309"/>
      <c r="AY169" s="309"/>
      <c r="AZ169" s="309"/>
      <c r="BA169" s="309"/>
      <c r="BB169" s="309"/>
      <c r="BC169" s="309"/>
      <c r="BD169" s="309"/>
      <c r="BE169" s="309"/>
      <c r="BF169" s="309"/>
      <c r="BG169" s="309"/>
      <c r="BH169" s="309"/>
      <c r="BI169" s="309"/>
      <c r="BJ169" s="309"/>
      <c r="BK169" s="309"/>
      <c r="BL169" s="309"/>
      <c r="BM169" s="309"/>
      <c r="BN169" s="309"/>
      <c r="BO169" s="309"/>
      <c r="BP169" s="309"/>
      <c r="BQ169" s="309"/>
      <c r="BR169" s="309"/>
      <c r="BS169" s="309"/>
      <c r="BT169" s="309"/>
      <c r="BU169" s="309"/>
      <c r="BV169" s="309"/>
      <c r="BW169" s="309"/>
      <c r="BX169" s="309"/>
      <c r="BY169" s="309"/>
      <c r="BZ169" s="309"/>
      <c r="CA169" s="309"/>
      <c r="CB169" s="309"/>
      <c r="CC169" s="309"/>
      <c r="CD169" s="309"/>
      <c r="CE169" s="309"/>
      <c r="CF169" s="309"/>
      <c r="CG169" s="309"/>
      <c r="CH169" s="309"/>
      <c r="CI169" s="309"/>
      <c r="CJ169" s="309"/>
      <c r="CK169" s="309"/>
      <c r="CL169" s="309"/>
      <c r="CM169" s="309"/>
      <c r="CN169" s="309"/>
      <c r="CO169" s="309"/>
      <c r="CP169" s="309"/>
      <c r="CQ169" s="309"/>
    </row>
    <row r="170" spans="1:95" ht="12.75">
      <c r="A170" s="309"/>
      <c r="B170" s="309"/>
      <c r="C170" s="309"/>
      <c r="D170" s="309"/>
      <c r="E170" s="309"/>
      <c r="F170" s="309"/>
      <c r="G170" s="309"/>
      <c r="H170" s="309"/>
      <c r="I170" s="309"/>
      <c r="J170" s="309"/>
      <c r="K170" s="309"/>
      <c r="L170" s="309"/>
      <c r="M170" s="309"/>
      <c r="N170" s="309"/>
      <c r="O170" s="309"/>
      <c r="P170" s="309"/>
      <c r="Q170" s="309"/>
      <c r="R170" s="309"/>
      <c r="S170" s="309"/>
      <c r="T170" s="309"/>
      <c r="U170" s="309"/>
      <c r="V170" s="309"/>
      <c r="W170" s="309"/>
      <c r="X170" s="309"/>
      <c r="Y170" s="309"/>
      <c r="Z170" s="309"/>
      <c r="AA170" s="309"/>
      <c r="AB170" s="309"/>
      <c r="AC170" s="309"/>
      <c r="AD170" s="309"/>
      <c r="AE170" s="309"/>
      <c r="AF170" s="309"/>
      <c r="AG170" s="309"/>
      <c r="AH170" s="309"/>
      <c r="AI170" s="309"/>
      <c r="AJ170" s="309"/>
      <c r="AK170" s="309"/>
      <c r="AL170" s="309"/>
      <c r="AM170" s="309"/>
      <c r="AN170" s="309"/>
      <c r="AO170" s="309"/>
      <c r="AP170" s="309"/>
      <c r="AQ170" s="309"/>
      <c r="AR170" s="309"/>
      <c r="AS170" s="309"/>
      <c r="AT170" s="309"/>
      <c r="AU170" s="309"/>
      <c r="AV170" s="309"/>
      <c r="AW170" s="309"/>
      <c r="AX170" s="309"/>
      <c r="AY170" s="309"/>
      <c r="AZ170" s="309"/>
      <c r="BA170" s="309"/>
      <c r="BB170" s="309"/>
      <c r="BC170" s="309"/>
      <c r="BD170" s="309"/>
      <c r="BE170" s="309"/>
      <c r="BF170" s="309"/>
      <c r="BG170" s="309"/>
      <c r="BH170" s="309"/>
      <c r="BI170" s="309"/>
      <c r="BJ170" s="309"/>
      <c r="BK170" s="309"/>
      <c r="BL170" s="309"/>
      <c r="BM170" s="309"/>
      <c r="BN170" s="309"/>
      <c r="BO170" s="309"/>
      <c r="BP170" s="309"/>
      <c r="BQ170" s="309"/>
      <c r="BR170" s="309"/>
      <c r="BS170" s="309"/>
      <c r="BT170" s="309"/>
      <c r="BU170" s="309"/>
      <c r="BV170" s="309"/>
      <c r="BW170" s="309"/>
      <c r="BX170" s="309"/>
      <c r="BY170" s="309"/>
      <c r="BZ170" s="309"/>
      <c r="CA170" s="309"/>
      <c r="CB170" s="309"/>
      <c r="CC170" s="309"/>
      <c r="CD170" s="309"/>
      <c r="CE170" s="309"/>
      <c r="CF170" s="309"/>
      <c r="CG170" s="309"/>
      <c r="CH170" s="309"/>
      <c r="CI170" s="309"/>
      <c r="CJ170" s="309"/>
      <c r="CK170" s="309"/>
      <c r="CL170" s="309"/>
      <c r="CM170" s="309"/>
      <c r="CN170" s="309"/>
      <c r="CO170" s="309"/>
      <c r="CP170" s="309"/>
      <c r="CQ170" s="309"/>
    </row>
    <row r="171" spans="1:95" ht="12.75">
      <c r="A171" s="309"/>
      <c r="B171" s="309"/>
      <c r="C171" s="309"/>
      <c r="D171" s="309"/>
      <c r="E171" s="309"/>
      <c r="F171" s="309"/>
      <c r="G171" s="309"/>
      <c r="H171" s="309"/>
      <c r="I171" s="309"/>
      <c r="J171" s="309"/>
      <c r="K171" s="309"/>
      <c r="L171" s="309"/>
      <c r="M171" s="309"/>
      <c r="N171" s="309"/>
      <c r="O171" s="309"/>
      <c r="P171" s="309"/>
      <c r="Q171" s="309"/>
      <c r="R171" s="309"/>
      <c r="S171" s="309"/>
      <c r="T171" s="309"/>
      <c r="U171" s="309"/>
      <c r="V171" s="309"/>
      <c r="W171" s="309"/>
      <c r="X171" s="309"/>
      <c r="Y171" s="309"/>
      <c r="Z171" s="309"/>
      <c r="AA171" s="309"/>
      <c r="AB171" s="309"/>
      <c r="AC171" s="309"/>
      <c r="AD171" s="309"/>
      <c r="AE171" s="309"/>
      <c r="AF171" s="309"/>
      <c r="AG171" s="309"/>
      <c r="AH171" s="309"/>
      <c r="AI171" s="309"/>
      <c r="AJ171" s="309"/>
      <c r="AK171" s="309"/>
      <c r="AL171" s="309"/>
      <c r="AM171" s="309"/>
      <c r="AN171" s="309"/>
      <c r="AO171" s="309"/>
      <c r="AP171" s="309"/>
      <c r="AQ171" s="309"/>
      <c r="AR171" s="309"/>
      <c r="AS171" s="309"/>
      <c r="AT171" s="309"/>
      <c r="AU171" s="309"/>
      <c r="AV171" s="309"/>
      <c r="AW171" s="309"/>
      <c r="AX171" s="309"/>
      <c r="AY171" s="309"/>
      <c r="AZ171" s="309"/>
      <c r="BA171" s="309"/>
      <c r="BB171" s="309"/>
      <c r="BC171" s="309"/>
      <c r="BD171" s="309"/>
      <c r="BE171" s="309"/>
      <c r="BF171" s="309"/>
      <c r="BG171" s="309"/>
      <c r="BH171" s="309"/>
      <c r="BI171" s="309"/>
      <c r="BJ171" s="309"/>
      <c r="BK171" s="309"/>
      <c r="BL171" s="309"/>
      <c r="BM171" s="309"/>
      <c r="BN171" s="309"/>
      <c r="BO171" s="309"/>
      <c r="BP171" s="309"/>
      <c r="BQ171" s="309"/>
      <c r="BR171" s="309"/>
      <c r="BS171" s="309"/>
      <c r="BT171" s="309"/>
      <c r="BU171" s="309"/>
      <c r="BV171" s="309"/>
      <c r="BW171" s="309"/>
      <c r="BX171" s="309"/>
      <c r="BY171" s="309"/>
      <c r="BZ171" s="309"/>
      <c r="CA171" s="309"/>
      <c r="CB171" s="309"/>
      <c r="CC171" s="309"/>
      <c r="CD171" s="309"/>
      <c r="CE171" s="309"/>
      <c r="CF171" s="309"/>
      <c r="CG171" s="309"/>
      <c r="CH171" s="309"/>
      <c r="CI171" s="309"/>
      <c r="CJ171" s="309"/>
      <c r="CK171" s="309"/>
      <c r="CL171" s="309"/>
      <c r="CM171" s="309"/>
      <c r="CN171" s="309"/>
      <c r="CO171" s="309"/>
      <c r="CP171" s="309"/>
      <c r="CQ171" s="309"/>
    </row>
    <row r="172" spans="1:95" ht="12.75">
      <c r="A172" s="309"/>
      <c r="B172" s="309"/>
      <c r="C172" s="309"/>
      <c r="D172" s="309"/>
      <c r="E172" s="309"/>
      <c r="F172" s="309"/>
      <c r="G172" s="309"/>
      <c r="H172" s="309"/>
      <c r="I172" s="309"/>
      <c r="J172" s="309"/>
      <c r="K172" s="309"/>
      <c r="L172" s="309"/>
      <c r="M172" s="309"/>
      <c r="N172" s="309"/>
      <c r="O172" s="309"/>
      <c r="P172" s="309"/>
      <c r="Q172" s="309"/>
      <c r="R172" s="309"/>
      <c r="S172" s="309"/>
      <c r="T172" s="309"/>
      <c r="U172" s="309"/>
      <c r="V172" s="309"/>
      <c r="W172" s="309"/>
      <c r="X172" s="309"/>
      <c r="Y172" s="309"/>
      <c r="Z172" s="309"/>
      <c r="AA172" s="309"/>
      <c r="AB172" s="309"/>
      <c r="AC172" s="309"/>
      <c r="AD172" s="309"/>
      <c r="AE172" s="309"/>
      <c r="AF172" s="309"/>
      <c r="AG172" s="309"/>
      <c r="AH172" s="309"/>
      <c r="AI172" s="309"/>
      <c r="AJ172" s="309"/>
      <c r="AK172" s="309"/>
      <c r="AL172" s="309"/>
      <c r="AM172" s="309"/>
      <c r="AN172" s="309"/>
      <c r="AO172" s="309"/>
      <c r="AP172" s="309"/>
      <c r="AQ172" s="309"/>
      <c r="AR172" s="309"/>
      <c r="AS172" s="309"/>
      <c r="AT172" s="309"/>
      <c r="AU172" s="309"/>
      <c r="AV172" s="309"/>
      <c r="AW172" s="309"/>
      <c r="AX172" s="309"/>
      <c r="AY172" s="309"/>
      <c r="AZ172" s="309"/>
      <c r="BA172" s="309"/>
      <c r="BB172" s="309"/>
      <c r="BC172" s="309"/>
      <c r="BD172" s="309"/>
      <c r="BE172" s="309"/>
      <c r="BF172" s="309"/>
      <c r="BG172" s="309"/>
      <c r="BH172" s="309"/>
      <c r="BI172" s="309"/>
      <c r="BJ172" s="309"/>
      <c r="BK172" s="309"/>
      <c r="BL172" s="309"/>
      <c r="BM172" s="309"/>
      <c r="BN172" s="309"/>
      <c r="BO172" s="309"/>
      <c r="BP172" s="309"/>
      <c r="BQ172" s="309"/>
      <c r="BR172" s="309"/>
      <c r="BS172" s="309"/>
      <c r="BT172" s="309"/>
      <c r="BU172" s="309"/>
      <c r="BV172" s="309"/>
      <c r="BW172" s="309"/>
      <c r="BX172" s="309"/>
      <c r="BY172" s="309"/>
      <c r="BZ172" s="309"/>
      <c r="CA172" s="309"/>
      <c r="CB172" s="309"/>
      <c r="CC172" s="309"/>
      <c r="CD172" s="309"/>
      <c r="CE172" s="309"/>
      <c r="CF172" s="309"/>
      <c r="CG172" s="309"/>
      <c r="CH172" s="309"/>
      <c r="CI172" s="309"/>
      <c r="CJ172" s="309"/>
      <c r="CK172" s="309"/>
      <c r="CL172" s="309"/>
      <c r="CM172" s="309"/>
      <c r="CN172" s="309"/>
      <c r="CO172" s="309"/>
      <c r="CP172" s="309"/>
      <c r="CQ172" s="309"/>
    </row>
    <row r="173" spans="1:95" ht="12.75">
      <c r="A173" s="309"/>
      <c r="B173" s="309"/>
      <c r="C173" s="309"/>
      <c r="D173" s="309"/>
      <c r="E173" s="309"/>
      <c r="F173" s="309"/>
      <c r="G173" s="309"/>
      <c r="H173" s="309"/>
      <c r="I173" s="309"/>
      <c r="J173" s="309"/>
      <c r="K173" s="309"/>
      <c r="L173" s="309"/>
      <c r="M173" s="309"/>
      <c r="N173" s="309"/>
      <c r="O173" s="309"/>
      <c r="P173" s="309"/>
      <c r="Q173" s="309"/>
      <c r="R173" s="309"/>
      <c r="S173" s="309"/>
      <c r="T173" s="309"/>
      <c r="U173" s="309"/>
      <c r="V173" s="309"/>
      <c r="W173" s="309"/>
      <c r="X173" s="309"/>
      <c r="Y173" s="309"/>
      <c r="Z173" s="309"/>
      <c r="AA173" s="309"/>
      <c r="AB173" s="309"/>
      <c r="AC173" s="309"/>
      <c r="AD173" s="309"/>
      <c r="AE173" s="309"/>
      <c r="AF173" s="309"/>
      <c r="AG173" s="309"/>
      <c r="AH173" s="309"/>
      <c r="AI173" s="309"/>
      <c r="AJ173" s="309"/>
      <c r="AK173" s="309"/>
      <c r="AL173" s="309"/>
      <c r="AM173" s="309"/>
      <c r="AN173" s="309"/>
      <c r="AO173" s="309"/>
      <c r="AP173" s="309"/>
      <c r="AQ173" s="309"/>
      <c r="AR173" s="309"/>
      <c r="AS173" s="309"/>
      <c r="AT173" s="309"/>
      <c r="AU173" s="309"/>
      <c r="AV173" s="309"/>
      <c r="AW173" s="309"/>
      <c r="AX173" s="309"/>
      <c r="AY173" s="309"/>
      <c r="AZ173" s="309"/>
      <c r="BA173" s="309"/>
      <c r="BB173" s="309"/>
      <c r="BC173" s="309"/>
      <c r="BD173" s="309"/>
      <c r="BE173" s="309"/>
      <c r="BF173" s="309"/>
      <c r="BG173" s="309"/>
      <c r="BH173" s="309"/>
      <c r="BI173" s="309"/>
      <c r="BJ173" s="309"/>
      <c r="BK173" s="309"/>
      <c r="BL173" s="309"/>
      <c r="BM173" s="309"/>
      <c r="BN173" s="309"/>
      <c r="BO173" s="309"/>
      <c r="BP173" s="309"/>
      <c r="BQ173" s="309"/>
      <c r="BR173" s="309"/>
      <c r="BS173" s="309"/>
      <c r="BT173" s="309"/>
      <c r="BU173" s="309"/>
      <c r="BV173" s="309"/>
      <c r="BW173" s="309"/>
      <c r="BX173" s="309"/>
      <c r="BY173" s="309"/>
      <c r="BZ173" s="309"/>
      <c r="CA173" s="309"/>
      <c r="CB173" s="309"/>
      <c r="CC173" s="309"/>
      <c r="CD173" s="309"/>
      <c r="CE173" s="309"/>
      <c r="CF173" s="309"/>
      <c r="CG173" s="309"/>
      <c r="CH173" s="309"/>
      <c r="CI173" s="309"/>
      <c r="CJ173" s="309"/>
      <c r="CK173" s="309"/>
      <c r="CL173" s="309"/>
      <c r="CM173" s="309"/>
      <c r="CN173" s="309"/>
      <c r="CO173" s="309"/>
      <c r="CP173" s="309"/>
      <c r="CQ173" s="309"/>
    </row>
    <row r="174" spans="1:95" ht="12.75">
      <c r="A174" s="309"/>
      <c r="B174" s="309"/>
      <c r="C174" s="309"/>
      <c r="D174" s="309"/>
      <c r="E174" s="309"/>
      <c r="F174" s="309"/>
      <c r="G174" s="309"/>
      <c r="H174" s="309"/>
      <c r="I174" s="309"/>
      <c r="J174" s="309"/>
      <c r="K174" s="309"/>
      <c r="L174" s="309"/>
      <c r="M174" s="309"/>
      <c r="N174" s="309"/>
      <c r="O174" s="309"/>
      <c r="P174" s="309"/>
      <c r="Q174" s="309"/>
      <c r="R174" s="309"/>
      <c r="S174" s="309"/>
      <c r="T174" s="309"/>
      <c r="U174" s="309"/>
      <c r="V174" s="309"/>
      <c r="W174" s="309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09"/>
      <c r="AK174" s="309"/>
      <c r="AL174" s="309"/>
      <c r="AM174" s="309"/>
      <c r="AN174" s="309"/>
      <c r="AO174" s="309"/>
      <c r="AP174" s="309"/>
      <c r="AQ174" s="309"/>
      <c r="AR174" s="309"/>
      <c r="AS174" s="309"/>
      <c r="AT174" s="309"/>
      <c r="AU174" s="309"/>
      <c r="AV174" s="309"/>
      <c r="AW174" s="309"/>
      <c r="AX174" s="309"/>
      <c r="AY174" s="309"/>
      <c r="AZ174" s="309"/>
      <c r="BA174" s="309"/>
      <c r="BB174" s="309"/>
      <c r="BC174" s="309"/>
      <c r="BD174" s="309"/>
      <c r="BE174" s="309"/>
      <c r="BF174" s="309"/>
      <c r="BG174" s="309"/>
      <c r="BH174" s="309"/>
      <c r="BI174" s="309"/>
      <c r="BJ174" s="309"/>
      <c r="BK174" s="309"/>
      <c r="BL174" s="309"/>
      <c r="BM174" s="309"/>
      <c r="BN174" s="309"/>
      <c r="BO174" s="309"/>
      <c r="BP174" s="309"/>
      <c r="BQ174" s="309"/>
      <c r="BR174" s="309"/>
      <c r="BS174" s="309"/>
      <c r="BT174" s="309"/>
      <c r="BU174" s="309"/>
      <c r="BV174" s="309"/>
      <c r="BW174" s="309"/>
      <c r="BX174" s="309"/>
      <c r="BY174" s="309"/>
      <c r="BZ174" s="309"/>
      <c r="CA174" s="309"/>
      <c r="CB174" s="309"/>
      <c r="CC174" s="309"/>
      <c r="CD174" s="309"/>
      <c r="CE174" s="309"/>
      <c r="CF174" s="309"/>
      <c r="CG174" s="309"/>
      <c r="CH174" s="309"/>
      <c r="CI174" s="309"/>
      <c r="CJ174" s="309"/>
      <c r="CK174" s="309"/>
      <c r="CL174" s="309"/>
      <c r="CM174" s="309"/>
      <c r="CN174" s="309"/>
      <c r="CO174" s="309"/>
      <c r="CP174" s="309"/>
      <c r="CQ174" s="309"/>
    </row>
    <row r="175" spans="1:95" ht="12.75">
      <c r="A175" s="309"/>
      <c r="B175" s="309"/>
      <c r="C175" s="309"/>
      <c r="D175" s="309"/>
      <c r="E175" s="309"/>
      <c r="F175" s="309"/>
      <c r="G175" s="309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  <c r="S175" s="309"/>
      <c r="T175" s="309"/>
      <c r="U175" s="309"/>
      <c r="V175" s="309"/>
      <c r="W175" s="309"/>
      <c r="X175" s="309"/>
      <c r="Y175" s="309"/>
      <c r="Z175" s="309"/>
      <c r="AA175" s="309"/>
      <c r="AB175" s="309"/>
      <c r="AC175" s="309"/>
      <c r="AD175" s="309"/>
      <c r="AE175" s="309"/>
      <c r="AF175" s="309"/>
      <c r="AG175" s="309"/>
      <c r="AH175" s="309"/>
      <c r="AI175" s="309"/>
      <c r="AJ175" s="309"/>
      <c r="AK175" s="309"/>
      <c r="AL175" s="309"/>
      <c r="AM175" s="309"/>
      <c r="AN175" s="309"/>
      <c r="AO175" s="309"/>
      <c r="AP175" s="309"/>
      <c r="AQ175" s="309"/>
      <c r="AR175" s="309"/>
      <c r="AS175" s="309"/>
      <c r="AT175" s="309"/>
      <c r="AU175" s="309"/>
      <c r="AV175" s="309"/>
      <c r="AW175" s="309"/>
      <c r="AX175" s="309"/>
      <c r="AY175" s="309"/>
      <c r="AZ175" s="309"/>
      <c r="BA175" s="309"/>
      <c r="BB175" s="309"/>
      <c r="BC175" s="309"/>
      <c r="BD175" s="309"/>
      <c r="BE175" s="309"/>
      <c r="BF175" s="309"/>
      <c r="BG175" s="309"/>
      <c r="BH175" s="309"/>
      <c r="BI175" s="309"/>
      <c r="BJ175" s="309"/>
      <c r="BK175" s="309"/>
      <c r="BL175" s="309"/>
      <c r="BM175" s="309"/>
      <c r="BN175" s="309"/>
      <c r="BO175" s="309"/>
      <c r="BP175" s="309"/>
      <c r="BQ175" s="309"/>
      <c r="BR175" s="309"/>
      <c r="BS175" s="309"/>
      <c r="BT175" s="309"/>
      <c r="BU175" s="309"/>
      <c r="BV175" s="309"/>
      <c r="BW175" s="309"/>
      <c r="BX175" s="309"/>
      <c r="BY175" s="309"/>
      <c r="BZ175" s="309"/>
      <c r="CA175" s="309"/>
      <c r="CB175" s="309"/>
      <c r="CC175" s="309"/>
      <c r="CD175" s="309"/>
      <c r="CE175" s="309"/>
      <c r="CF175" s="309"/>
      <c r="CG175" s="309"/>
      <c r="CH175" s="309"/>
      <c r="CI175" s="309"/>
      <c r="CJ175" s="309"/>
      <c r="CK175" s="309"/>
      <c r="CL175" s="309"/>
      <c r="CM175" s="309"/>
      <c r="CN175" s="309"/>
      <c r="CO175" s="309"/>
      <c r="CP175" s="309"/>
      <c r="CQ175" s="309"/>
    </row>
    <row r="176" spans="1:95" ht="12.75">
      <c r="A176" s="309"/>
      <c r="B176" s="309"/>
      <c r="C176" s="309"/>
      <c r="D176" s="309"/>
      <c r="E176" s="309"/>
      <c r="F176" s="309"/>
      <c r="G176" s="309"/>
      <c r="H176" s="309"/>
      <c r="I176" s="309"/>
      <c r="J176" s="309"/>
      <c r="K176" s="309"/>
      <c r="L176" s="309"/>
      <c r="M176" s="309"/>
      <c r="N176" s="309"/>
      <c r="O176" s="309"/>
      <c r="P176" s="309"/>
      <c r="Q176" s="309"/>
      <c r="R176" s="309"/>
      <c r="S176" s="309"/>
      <c r="T176" s="309"/>
      <c r="U176" s="309"/>
      <c r="V176" s="309"/>
      <c r="W176" s="309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09"/>
      <c r="AK176" s="309"/>
      <c r="AL176" s="309"/>
      <c r="AM176" s="309"/>
      <c r="AN176" s="309"/>
      <c r="AO176" s="309"/>
      <c r="AP176" s="309"/>
      <c r="AQ176" s="309"/>
      <c r="AR176" s="309"/>
      <c r="AS176" s="309"/>
      <c r="AT176" s="309"/>
      <c r="AU176" s="309"/>
      <c r="AV176" s="309"/>
      <c r="AW176" s="309"/>
      <c r="AX176" s="309"/>
      <c r="AY176" s="309"/>
      <c r="AZ176" s="309"/>
      <c r="BA176" s="309"/>
      <c r="BB176" s="309"/>
      <c r="BC176" s="309"/>
      <c r="BD176" s="309"/>
      <c r="BE176" s="309"/>
      <c r="BF176" s="309"/>
      <c r="BG176" s="309"/>
      <c r="BH176" s="309"/>
      <c r="BI176" s="309"/>
      <c r="BJ176" s="309"/>
      <c r="BK176" s="309"/>
      <c r="BL176" s="309"/>
      <c r="BM176" s="309"/>
      <c r="BN176" s="309"/>
      <c r="BO176" s="309"/>
      <c r="BP176" s="309"/>
      <c r="BQ176" s="309"/>
      <c r="BR176" s="309"/>
      <c r="BS176" s="309"/>
      <c r="BT176" s="309"/>
      <c r="BU176" s="309"/>
      <c r="BV176" s="309"/>
      <c r="BW176" s="309"/>
      <c r="BX176" s="309"/>
      <c r="BY176" s="309"/>
      <c r="BZ176" s="309"/>
      <c r="CA176" s="309"/>
      <c r="CB176" s="309"/>
      <c r="CC176" s="309"/>
      <c r="CD176" s="309"/>
      <c r="CE176" s="309"/>
      <c r="CF176" s="309"/>
      <c r="CG176" s="309"/>
      <c r="CH176" s="309"/>
      <c r="CI176" s="309"/>
      <c r="CJ176" s="309"/>
      <c r="CK176" s="309"/>
      <c r="CL176" s="309"/>
      <c r="CM176" s="309"/>
      <c r="CN176" s="309"/>
      <c r="CO176" s="309"/>
      <c r="CP176" s="309"/>
      <c r="CQ176" s="309"/>
    </row>
    <row r="177" spans="1:95" ht="12.75">
      <c r="A177" s="309"/>
      <c r="B177" s="309"/>
      <c r="C177" s="309"/>
      <c r="D177" s="309"/>
      <c r="E177" s="309"/>
      <c r="F177" s="309"/>
      <c r="G177" s="309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  <c r="S177" s="309"/>
      <c r="T177" s="309"/>
      <c r="U177" s="309"/>
      <c r="V177" s="309"/>
      <c r="W177" s="309"/>
      <c r="X177" s="309"/>
      <c r="Y177" s="309"/>
      <c r="Z177" s="309"/>
      <c r="AA177" s="309"/>
      <c r="AB177" s="309"/>
      <c r="AC177" s="309"/>
      <c r="AD177" s="309"/>
      <c r="AE177" s="309"/>
      <c r="AF177" s="309"/>
      <c r="AG177" s="309"/>
      <c r="AH177" s="309"/>
      <c r="AI177" s="309"/>
      <c r="AJ177" s="309"/>
      <c r="AK177" s="309"/>
      <c r="AL177" s="309"/>
      <c r="AM177" s="309"/>
      <c r="AN177" s="309"/>
      <c r="AO177" s="309"/>
      <c r="AP177" s="309"/>
      <c r="AQ177" s="309"/>
      <c r="AR177" s="309"/>
      <c r="AS177" s="309"/>
      <c r="AT177" s="309"/>
      <c r="AU177" s="309"/>
      <c r="AV177" s="309"/>
      <c r="AW177" s="309"/>
      <c r="AX177" s="309"/>
      <c r="AY177" s="309"/>
      <c r="AZ177" s="309"/>
      <c r="BA177" s="309"/>
      <c r="BB177" s="309"/>
      <c r="BC177" s="309"/>
      <c r="BD177" s="309"/>
      <c r="BE177" s="309"/>
      <c r="BF177" s="309"/>
      <c r="BG177" s="309"/>
      <c r="BH177" s="309"/>
      <c r="BI177" s="309"/>
      <c r="BJ177" s="309"/>
      <c r="BK177" s="309"/>
      <c r="BL177" s="309"/>
      <c r="BM177" s="309"/>
      <c r="BN177" s="309"/>
      <c r="BO177" s="309"/>
      <c r="BP177" s="309"/>
      <c r="BQ177" s="309"/>
      <c r="BR177" s="309"/>
      <c r="BS177" s="309"/>
      <c r="BT177" s="309"/>
      <c r="BU177" s="309"/>
      <c r="BV177" s="309"/>
      <c r="BW177" s="309"/>
      <c r="BX177" s="309"/>
      <c r="BY177" s="309"/>
      <c r="BZ177" s="309"/>
      <c r="CA177" s="309"/>
      <c r="CB177" s="309"/>
      <c r="CC177" s="309"/>
      <c r="CD177" s="309"/>
      <c r="CE177" s="309"/>
      <c r="CF177" s="309"/>
      <c r="CG177" s="309"/>
      <c r="CH177" s="309"/>
      <c r="CI177" s="309"/>
      <c r="CJ177" s="309"/>
      <c r="CK177" s="309"/>
      <c r="CL177" s="309"/>
      <c r="CM177" s="309"/>
      <c r="CN177" s="309"/>
      <c r="CO177" s="309"/>
      <c r="CP177" s="309"/>
      <c r="CQ177" s="309"/>
    </row>
    <row r="178" spans="1:95" ht="12.75">
      <c r="A178" s="309"/>
      <c r="B178" s="309"/>
      <c r="C178" s="309"/>
      <c r="D178" s="309"/>
      <c r="E178" s="309"/>
      <c r="F178" s="309"/>
      <c r="G178" s="309"/>
      <c r="H178" s="309"/>
      <c r="I178" s="309"/>
      <c r="J178" s="309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/>
      <c r="AL178" s="309"/>
      <c r="AM178" s="309"/>
      <c r="AN178" s="309"/>
      <c r="AO178" s="309"/>
      <c r="AP178" s="309"/>
      <c r="AQ178" s="309"/>
      <c r="AR178" s="309"/>
      <c r="AS178" s="309"/>
      <c r="AT178" s="309"/>
      <c r="AU178" s="309"/>
      <c r="AV178" s="309"/>
      <c r="AW178" s="309"/>
      <c r="AX178" s="309"/>
      <c r="AY178" s="309"/>
      <c r="AZ178" s="309"/>
      <c r="BA178" s="309"/>
      <c r="BB178" s="309"/>
      <c r="BC178" s="309"/>
      <c r="BD178" s="309"/>
      <c r="BE178" s="309"/>
      <c r="BF178" s="309"/>
      <c r="BG178" s="309"/>
      <c r="BH178" s="309"/>
      <c r="BI178" s="309"/>
      <c r="BJ178" s="309"/>
      <c r="BK178" s="309"/>
      <c r="BL178" s="309"/>
      <c r="BM178" s="309"/>
      <c r="BN178" s="309"/>
      <c r="BO178" s="309"/>
      <c r="BP178" s="309"/>
      <c r="BQ178" s="309"/>
      <c r="BR178" s="309"/>
      <c r="BS178" s="309"/>
      <c r="BT178" s="309"/>
      <c r="BU178" s="309"/>
      <c r="BV178" s="309"/>
      <c r="BW178" s="309"/>
      <c r="BX178" s="309"/>
      <c r="BY178" s="309"/>
      <c r="BZ178" s="309"/>
      <c r="CA178" s="309"/>
      <c r="CB178" s="309"/>
      <c r="CC178" s="309"/>
      <c r="CD178" s="309"/>
      <c r="CE178" s="309"/>
      <c r="CF178" s="309"/>
      <c r="CG178" s="309"/>
      <c r="CH178" s="309"/>
      <c r="CI178" s="309"/>
      <c r="CJ178" s="309"/>
      <c r="CK178" s="309"/>
      <c r="CL178" s="309"/>
      <c r="CM178" s="309"/>
      <c r="CN178" s="309"/>
      <c r="CO178" s="309"/>
      <c r="CP178" s="309"/>
      <c r="CQ178" s="309"/>
    </row>
    <row r="179" spans="1:95" ht="12.75">
      <c r="A179" s="309"/>
      <c r="B179" s="309"/>
      <c r="C179" s="309"/>
      <c r="D179" s="309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09"/>
      <c r="AF179" s="309"/>
      <c r="AG179" s="309"/>
      <c r="AH179" s="309"/>
      <c r="AI179" s="309"/>
      <c r="AJ179" s="309"/>
      <c r="AK179" s="309"/>
      <c r="AL179" s="309"/>
      <c r="AM179" s="309"/>
      <c r="AN179" s="309"/>
      <c r="AO179" s="309"/>
      <c r="AP179" s="309"/>
      <c r="AQ179" s="309"/>
      <c r="AR179" s="309"/>
      <c r="AS179" s="309"/>
      <c r="AT179" s="309"/>
      <c r="AU179" s="309"/>
      <c r="AV179" s="309"/>
      <c r="AW179" s="309"/>
      <c r="AX179" s="309"/>
      <c r="AY179" s="309"/>
      <c r="AZ179" s="309"/>
      <c r="BA179" s="309"/>
      <c r="BB179" s="309"/>
      <c r="BC179" s="309"/>
      <c r="BD179" s="309"/>
      <c r="BE179" s="309"/>
      <c r="BF179" s="309"/>
      <c r="BG179" s="309"/>
      <c r="BH179" s="309"/>
      <c r="BI179" s="309"/>
      <c r="BJ179" s="309"/>
      <c r="BK179" s="309"/>
      <c r="BL179" s="309"/>
      <c r="BM179" s="309"/>
      <c r="BN179" s="309"/>
      <c r="BO179" s="309"/>
      <c r="BP179" s="309"/>
      <c r="BQ179" s="309"/>
      <c r="BR179" s="309"/>
      <c r="BS179" s="309"/>
      <c r="BT179" s="309"/>
      <c r="BU179" s="309"/>
      <c r="BV179" s="309"/>
      <c r="BW179" s="309"/>
      <c r="BX179" s="309"/>
      <c r="BY179" s="309"/>
      <c r="BZ179" s="309"/>
      <c r="CA179" s="309"/>
      <c r="CB179" s="309"/>
      <c r="CC179" s="309"/>
      <c r="CD179" s="309"/>
      <c r="CE179" s="309"/>
      <c r="CF179" s="309"/>
      <c r="CG179" s="309"/>
      <c r="CH179" s="309"/>
      <c r="CI179" s="309"/>
      <c r="CJ179" s="309"/>
      <c r="CK179" s="309"/>
      <c r="CL179" s="309"/>
      <c r="CM179" s="309"/>
      <c r="CN179" s="309"/>
      <c r="CO179" s="309"/>
      <c r="CP179" s="309"/>
      <c r="CQ179" s="309"/>
    </row>
    <row r="180" spans="1:95" ht="12.75">
      <c r="A180" s="309"/>
      <c r="B180" s="309"/>
      <c r="C180" s="309"/>
      <c r="D180" s="309"/>
      <c r="E180" s="309"/>
      <c r="F180" s="309"/>
      <c r="G180" s="309"/>
      <c r="H180" s="309"/>
      <c r="I180" s="309"/>
      <c r="J180" s="309"/>
      <c r="K180" s="309"/>
      <c r="L180" s="309"/>
      <c r="M180" s="309"/>
      <c r="N180" s="309"/>
      <c r="O180" s="309"/>
      <c r="P180" s="309"/>
      <c r="Q180" s="309"/>
      <c r="R180" s="309"/>
      <c r="S180" s="309"/>
      <c r="T180" s="309"/>
      <c r="U180" s="309"/>
      <c r="V180" s="309"/>
      <c r="W180" s="309"/>
      <c r="X180" s="309"/>
      <c r="Y180" s="309"/>
      <c r="Z180" s="309"/>
      <c r="AA180" s="309"/>
      <c r="AB180" s="309"/>
      <c r="AC180" s="309"/>
      <c r="AD180" s="309"/>
      <c r="AE180" s="309"/>
      <c r="AF180" s="309"/>
      <c r="AG180" s="309"/>
      <c r="AH180" s="309"/>
      <c r="AI180" s="309"/>
      <c r="AJ180" s="309"/>
      <c r="AK180" s="309"/>
      <c r="AL180" s="309"/>
      <c r="AM180" s="309"/>
      <c r="AN180" s="309"/>
      <c r="AO180" s="309"/>
      <c r="AP180" s="309"/>
      <c r="AQ180" s="309"/>
      <c r="AR180" s="309"/>
      <c r="AS180" s="309"/>
      <c r="AT180" s="309"/>
      <c r="AU180" s="309"/>
      <c r="AV180" s="309"/>
      <c r="AW180" s="309"/>
      <c r="AX180" s="309"/>
      <c r="AY180" s="309"/>
      <c r="AZ180" s="309"/>
      <c r="BA180" s="309"/>
      <c r="BB180" s="309"/>
      <c r="BC180" s="309"/>
      <c r="BD180" s="309"/>
      <c r="BE180" s="309"/>
      <c r="BF180" s="309"/>
      <c r="BG180" s="309"/>
      <c r="BH180" s="309"/>
      <c r="BI180" s="309"/>
      <c r="BJ180" s="309"/>
      <c r="BK180" s="309"/>
      <c r="BL180" s="309"/>
      <c r="BM180" s="309"/>
      <c r="BN180" s="309"/>
      <c r="BO180" s="309"/>
      <c r="BP180" s="309"/>
      <c r="BQ180" s="309"/>
      <c r="BR180" s="309"/>
      <c r="BS180" s="309"/>
      <c r="BT180" s="309"/>
      <c r="BU180" s="309"/>
      <c r="BV180" s="309"/>
      <c r="BW180" s="309"/>
      <c r="BX180" s="309"/>
      <c r="BY180" s="309"/>
      <c r="BZ180" s="309"/>
      <c r="CA180" s="309"/>
      <c r="CB180" s="309"/>
      <c r="CC180" s="309"/>
      <c r="CD180" s="309"/>
      <c r="CE180" s="309"/>
      <c r="CF180" s="309"/>
      <c r="CG180" s="309"/>
      <c r="CH180" s="309"/>
      <c r="CI180" s="309"/>
      <c r="CJ180" s="309"/>
      <c r="CK180" s="309"/>
      <c r="CL180" s="309"/>
      <c r="CM180" s="309"/>
      <c r="CN180" s="309"/>
      <c r="CO180" s="309"/>
      <c r="CP180" s="309"/>
      <c r="CQ180" s="309"/>
    </row>
    <row r="181" spans="1:95" ht="12.75">
      <c r="A181" s="309"/>
      <c r="B181" s="309"/>
      <c r="C181" s="309"/>
      <c r="D181" s="309"/>
      <c r="E181" s="309"/>
      <c r="F181" s="309"/>
      <c r="G181" s="309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  <c r="S181" s="309"/>
      <c r="T181" s="309"/>
      <c r="U181" s="309"/>
      <c r="V181" s="309"/>
      <c r="W181" s="309"/>
      <c r="X181" s="309"/>
      <c r="Y181" s="309"/>
      <c r="Z181" s="309"/>
      <c r="AA181" s="309"/>
      <c r="AB181" s="309"/>
      <c r="AC181" s="309"/>
      <c r="AD181" s="309"/>
      <c r="AE181" s="309"/>
      <c r="AF181" s="309"/>
      <c r="AG181" s="309"/>
      <c r="AH181" s="309"/>
      <c r="AI181" s="309"/>
      <c r="AJ181" s="309"/>
      <c r="AK181" s="309"/>
      <c r="AL181" s="309"/>
      <c r="AM181" s="309"/>
      <c r="AN181" s="309"/>
      <c r="AO181" s="309"/>
      <c r="AP181" s="309"/>
      <c r="AQ181" s="309"/>
      <c r="AR181" s="309"/>
      <c r="AS181" s="309"/>
      <c r="AT181" s="309"/>
      <c r="AU181" s="309"/>
      <c r="AV181" s="309"/>
      <c r="AW181" s="309"/>
      <c r="AX181" s="309"/>
      <c r="AY181" s="309"/>
      <c r="AZ181" s="309"/>
      <c r="BA181" s="309"/>
      <c r="BB181" s="309"/>
      <c r="BC181" s="309"/>
      <c r="BD181" s="309"/>
      <c r="BE181" s="309"/>
      <c r="BF181" s="309"/>
      <c r="BG181" s="309"/>
      <c r="BH181" s="309"/>
      <c r="BI181" s="309"/>
      <c r="BJ181" s="309"/>
      <c r="BK181" s="309"/>
      <c r="BL181" s="309"/>
      <c r="BM181" s="309"/>
      <c r="BN181" s="309"/>
      <c r="BO181" s="309"/>
      <c r="BP181" s="309"/>
      <c r="BQ181" s="309"/>
      <c r="BR181" s="309"/>
      <c r="BS181" s="309"/>
      <c r="BT181" s="309"/>
      <c r="BU181" s="309"/>
      <c r="BV181" s="309"/>
      <c r="BW181" s="309"/>
      <c r="BX181" s="309"/>
      <c r="BY181" s="309"/>
      <c r="BZ181" s="309"/>
      <c r="CA181" s="309"/>
      <c r="CB181" s="309"/>
      <c r="CC181" s="309"/>
      <c r="CD181" s="309"/>
      <c r="CE181" s="309"/>
      <c r="CF181" s="309"/>
      <c r="CG181" s="309"/>
      <c r="CH181" s="309"/>
      <c r="CI181" s="309"/>
      <c r="CJ181" s="309"/>
      <c r="CK181" s="309"/>
      <c r="CL181" s="309"/>
      <c r="CM181" s="309"/>
      <c r="CN181" s="309"/>
      <c r="CO181" s="309"/>
      <c r="CP181" s="309"/>
      <c r="CQ181" s="309"/>
    </row>
    <row r="182" spans="1:95" ht="12.75">
      <c r="A182" s="309"/>
      <c r="B182" s="309"/>
      <c r="C182" s="309"/>
      <c r="D182" s="309"/>
      <c r="E182" s="309"/>
      <c r="F182" s="309"/>
      <c r="G182" s="309"/>
      <c r="H182" s="309"/>
      <c r="I182" s="309"/>
      <c r="J182" s="309"/>
      <c r="K182" s="309"/>
      <c r="L182" s="309"/>
      <c r="M182" s="309"/>
      <c r="N182" s="309"/>
      <c r="O182" s="309"/>
      <c r="P182" s="309"/>
      <c r="Q182" s="309"/>
      <c r="R182" s="309"/>
      <c r="S182" s="309"/>
      <c r="T182" s="309"/>
      <c r="U182" s="309"/>
      <c r="V182" s="309"/>
      <c r="W182" s="309"/>
      <c r="X182" s="309"/>
      <c r="Y182" s="309"/>
      <c r="Z182" s="309"/>
      <c r="AA182" s="309"/>
      <c r="AB182" s="309"/>
      <c r="AC182" s="309"/>
      <c r="AD182" s="309"/>
      <c r="AE182" s="309"/>
      <c r="AF182" s="309"/>
      <c r="AG182" s="309"/>
      <c r="AH182" s="309"/>
      <c r="AI182" s="309"/>
      <c r="AJ182" s="309"/>
      <c r="AK182" s="309"/>
      <c r="AL182" s="309"/>
      <c r="AM182" s="309"/>
      <c r="AN182" s="309"/>
      <c r="AO182" s="309"/>
      <c r="AP182" s="309"/>
      <c r="AQ182" s="309"/>
      <c r="AR182" s="309"/>
      <c r="AS182" s="309"/>
      <c r="AT182" s="309"/>
      <c r="AU182" s="309"/>
      <c r="AV182" s="309"/>
      <c r="AW182" s="309"/>
      <c r="AX182" s="309"/>
      <c r="AY182" s="309"/>
      <c r="AZ182" s="309"/>
      <c r="BA182" s="309"/>
      <c r="BB182" s="309"/>
      <c r="BC182" s="309"/>
      <c r="BD182" s="309"/>
      <c r="BE182" s="309"/>
      <c r="BF182" s="309"/>
      <c r="BG182" s="309"/>
      <c r="BH182" s="309"/>
      <c r="BI182" s="309"/>
      <c r="BJ182" s="309"/>
      <c r="BK182" s="309"/>
      <c r="BL182" s="309"/>
      <c r="BM182" s="309"/>
      <c r="BN182" s="309"/>
      <c r="BO182" s="309"/>
      <c r="BP182" s="309"/>
      <c r="BQ182" s="309"/>
      <c r="BR182" s="309"/>
      <c r="BS182" s="309"/>
      <c r="BT182" s="309"/>
      <c r="BU182" s="309"/>
      <c r="BV182" s="309"/>
      <c r="BW182" s="309"/>
      <c r="BX182" s="309"/>
      <c r="BY182" s="309"/>
      <c r="BZ182" s="309"/>
      <c r="CA182" s="309"/>
      <c r="CB182" s="309"/>
      <c r="CC182" s="309"/>
      <c r="CD182" s="309"/>
      <c r="CE182" s="309"/>
      <c r="CF182" s="309"/>
      <c r="CG182" s="309"/>
      <c r="CH182" s="309"/>
      <c r="CI182" s="309"/>
      <c r="CJ182" s="309"/>
      <c r="CK182" s="309"/>
      <c r="CL182" s="309"/>
      <c r="CM182" s="309"/>
      <c r="CN182" s="309"/>
      <c r="CO182" s="309"/>
      <c r="CP182" s="309"/>
      <c r="CQ182" s="309"/>
    </row>
    <row r="183" spans="1:95" ht="12.75">
      <c r="A183" s="309"/>
      <c r="B183" s="309"/>
      <c r="C183" s="309"/>
      <c r="D183" s="309"/>
      <c r="E183" s="309"/>
      <c r="F183" s="309"/>
      <c r="G183" s="309"/>
      <c r="H183" s="309"/>
      <c r="I183" s="309"/>
      <c r="J183" s="309"/>
      <c r="K183" s="309"/>
      <c r="L183" s="309"/>
      <c r="M183" s="309"/>
      <c r="N183" s="309"/>
      <c r="O183" s="309"/>
      <c r="P183" s="309"/>
      <c r="Q183" s="309"/>
      <c r="R183" s="309"/>
      <c r="S183" s="309"/>
      <c r="T183" s="309"/>
      <c r="U183" s="309"/>
      <c r="V183" s="309"/>
      <c r="W183" s="309"/>
      <c r="X183" s="309"/>
      <c r="Y183" s="309"/>
      <c r="Z183" s="309"/>
      <c r="AA183" s="309"/>
      <c r="AB183" s="309"/>
      <c r="AC183" s="309"/>
      <c r="AD183" s="309"/>
      <c r="AE183" s="309"/>
      <c r="AF183" s="309"/>
      <c r="AG183" s="309"/>
      <c r="AH183" s="309"/>
      <c r="AI183" s="309"/>
      <c r="AJ183" s="309"/>
      <c r="AK183" s="309"/>
      <c r="AL183" s="309"/>
      <c r="AM183" s="309"/>
      <c r="AN183" s="309"/>
      <c r="AO183" s="309"/>
      <c r="AP183" s="309"/>
      <c r="AQ183" s="309"/>
      <c r="AR183" s="309"/>
      <c r="AS183" s="309"/>
      <c r="AT183" s="309"/>
      <c r="AU183" s="309"/>
      <c r="AV183" s="309"/>
      <c r="AW183" s="309"/>
      <c r="AX183" s="309"/>
      <c r="AY183" s="309"/>
      <c r="AZ183" s="309"/>
      <c r="BA183" s="309"/>
      <c r="BB183" s="309"/>
      <c r="BC183" s="309"/>
      <c r="BD183" s="309"/>
      <c r="BE183" s="309"/>
      <c r="BF183" s="309"/>
      <c r="BG183" s="309"/>
      <c r="BH183" s="309"/>
      <c r="BI183" s="309"/>
      <c r="BJ183" s="309"/>
      <c r="BK183" s="309"/>
      <c r="BL183" s="309"/>
      <c r="BM183" s="309"/>
      <c r="BN183" s="309"/>
      <c r="BO183" s="309"/>
      <c r="BP183" s="309"/>
      <c r="BQ183" s="309"/>
      <c r="BR183" s="309"/>
      <c r="BS183" s="309"/>
      <c r="BT183" s="309"/>
      <c r="BU183" s="309"/>
      <c r="BV183" s="309"/>
      <c r="BW183" s="309"/>
      <c r="BX183" s="309"/>
      <c r="BY183" s="309"/>
      <c r="BZ183" s="309"/>
      <c r="CA183" s="309"/>
      <c r="CB183" s="309"/>
      <c r="CC183" s="309"/>
      <c r="CD183" s="309"/>
      <c r="CE183" s="309"/>
      <c r="CF183" s="309"/>
      <c r="CG183" s="309"/>
      <c r="CH183" s="309"/>
      <c r="CI183" s="309"/>
      <c r="CJ183" s="309"/>
      <c r="CK183" s="309"/>
      <c r="CL183" s="309"/>
      <c r="CM183" s="309"/>
      <c r="CN183" s="309"/>
      <c r="CO183" s="309"/>
      <c r="CP183" s="309"/>
      <c r="CQ183" s="309"/>
    </row>
    <row r="184" spans="1:95" ht="12.75">
      <c r="A184" s="309"/>
      <c r="B184" s="309"/>
      <c r="C184" s="309"/>
      <c r="D184" s="309"/>
      <c r="E184" s="309"/>
      <c r="F184" s="309"/>
      <c r="G184" s="309"/>
      <c r="H184" s="309"/>
      <c r="I184" s="309"/>
      <c r="J184" s="309"/>
      <c r="K184" s="309"/>
      <c r="L184" s="309"/>
      <c r="M184" s="309"/>
      <c r="N184" s="309"/>
      <c r="O184" s="309"/>
      <c r="P184" s="309"/>
      <c r="Q184" s="309"/>
      <c r="R184" s="309"/>
      <c r="S184" s="309"/>
      <c r="T184" s="309"/>
      <c r="U184" s="309"/>
      <c r="V184" s="309"/>
      <c r="W184" s="309"/>
      <c r="X184" s="309"/>
      <c r="Y184" s="309"/>
      <c r="Z184" s="309"/>
      <c r="AA184" s="309"/>
      <c r="AB184" s="309"/>
      <c r="AC184" s="309"/>
      <c r="AD184" s="309"/>
      <c r="AE184" s="309"/>
      <c r="AF184" s="309"/>
      <c r="AG184" s="309"/>
      <c r="AH184" s="309"/>
      <c r="AI184" s="309"/>
      <c r="AJ184" s="309"/>
      <c r="AK184" s="309"/>
      <c r="AL184" s="309"/>
      <c r="AM184" s="309"/>
      <c r="AN184" s="309"/>
      <c r="AO184" s="309"/>
      <c r="AP184" s="309"/>
      <c r="AQ184" s="309"/>
      <c r="AR184" s="309"/>
      <c r="AS184" s="309"/>
      <c r="AT184" s="309"/>
      <c r="AU184" s="309"/>
      <c r="AV184" s="309"/>
      <c r="AW184" s="309"/>
      <c r="AX184" s="309"/>
      <c r="AY184" s="309"/>
      <c r="AZ184" s="309"/>
      <c r="BA184" s="309"/>
      <c r="BB184" s="309"/>
      <c r="BC184" s="309"/>
      <c r="BD184" s="309"/>
      <c r="BE184" s="309"/>
      <c r="BF184" s="309"/>
      <c r="BG184" s="309"/>
      <c r="BH184" s="309"/>
      <c r="BI184" s="309"/>
      <c r="BJ184" s="309"/>
      <c r="BK184" s="309"/>
      <c r="BL184" s="309"/>
      <c r="BM184" s="309"/>
      <c r="BN184" s="309"/>
      <c r="BO184" s="309"/>
      <c r="BP184" s="309"/>
      <c r="BQ184" s="309"/>
      <c r="BR184" s="309"/>
      <c r="BS184" s="309"/>
      <c r="BT184" s="309"/>
      <c r="BU184" s="309"/>
      <c r="BV184" s="309"/>
      <c r="BW184" s="309"/>
      <c r="BX184" s="309"/>
      <c r="BY184" s="309"/>
      <c r="BZ184" s="309"/>
      <c r="CA184" s="309"/>
      <c r="CB184" s="309"/>
      <c r="CC184" s="309"/>
      <c r="CD184" s="309"/>
      <c r="CE184" s="309"/>
      <c r="CF184" s="309"/>
      <c r="CG184" s="309"/>
      <c r="CH184" s="309"/>
      <c r="CI184" s="309"/>
      <c r="CJ184" s="309"/>
      <c r="CK184" s="309"/>
      <c r="CL184" s="309"/>
      <c r="CM184" s="309"/>
      <c r="CN184" s="309"/>
      <c r="CO184" s="309"/>
      <c r="CP184" s="309"/>
      <c r="CQ184" s="309"/>
    </row>
    <row r="185" spans="1:95" ht="12.75">
      <c r="A185" s="309"/>
      <c r="B185" s="309"/>
      <c r="C185" s="309"/>
      <c r="D185" s="309"/>
      <c r="E185" s="309"/>
      <c r="F185" s="309"/>
      <c r="G185" s="309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  <c r="S185" s="309"/>
      <c r="T185" s="309"/>
      <c r="U185" s="309"/>
      <c r="V185" s="309"/>
      <c r="W185" s="309"/>
      <c r="X185" s="309"/>
      <c r="Y185" s="309"/>
      <c r="Z185" s="309"/>
      <c r="AA185" s="309"/>
      <c r="AB185" s="309"/>
      <c r="AC185" s="309"/>
      <c r="AD185" s="309"/>
      <c r="AE185" s="309"/>
      <c r="AF185" s="309"/>
      <c r="AG185" s="309"/>
      <c r="AH185" s="309"/>
      <c r="AI185" s="309"/>
      <c r="AJ185" s="309"/>
      <c r="AK185" s="309"/>
      <c r="AL185" s="309"/>
      <c r="AM185" s="309"/>
      <c r="AN185" s="309"/>
      <c r="AO185" s="309"/>
      <c r="AP185" s="309"/>
      <c r="AQ185" s="309"/>
      <c r="AR185" s="309"/>
      <c r="AS185" s="309"/>
      <c r="AT185" s="309"/>
      <c r="AU185" s="309"/>
      <c r="AV185" s="309"/>
      <c r="AW185" s="309"/>
      <c r="AX185" s="309"/>
      <c r="AY185" s="309"/>
      <c r="AZ185" s="309"/>
      <c r="BA185" s="309"/>
      <c r="BB185" s="309"/>
      <c r="BC185" s="309"/>
      <c r="BD185" s="309"/>
      <c r="BE185" s="309"/>
      <c r="BF185" s="309"/>
      <c r="BG185" s="309"/>
      <c r="BH185" s="309"/>
      <c r="BI185" s="309"/>
      <c r="BJ185" s="309"/>
      <c r="BK185" s="309"/>
      <c r="BL185" s="309"/>
      <c r="BM185" s="309"/>
      <c r="BN185" s="309"/>
      <c r="BO185" s="309"/>
      <c r="BP185" s="309"/>
      <c r="BQ185" s="309"/>
      <c r="BR185" s="309"/>
      <c r="BS185" s="309"/>
      <c r="BT185" s="309"/>
      <c r="BU185" s="309"/>
      <c r="BV185" s="309"/>
      <c r="BW185" s="309"/>
      <c r="BX185" s="309"/>
      <c r="BY185" s="309"/>
      <c r="BZ185" s="309"/>
      <c r="CA185" s="309"/>
      <c r="CB185" s="309"/>
      <c r="CC185" s="309"/>
      <c r="CD185" s="309"/>
      <c r="CE185" s="309"/>
      <c r="CF185" s="309"/>
      <c r="CG185" s="309"/>
      <c r="CH185" s="309"/>
      <c r="CI185" s="309"/>
      <c r="CJ185" s="309"/>
      <c r="CK185" s="309"/>
      <c r="CL185" s="309"/>
      <c r="CM185" s="309"/>
      <c r="CN185" s="309"/>
      <c r="CO185" s="309"/>
      <c r="CP185" s="309"/>
      <c r="CQ185" s="309"/>
    </row>
    <row r="186" spans="1:95" ht="12.75">
      <c r="A186" s="309"/>
      <c r="B186" s="309"/>
      <c r="C186" s="309"/>
      <c r="D186" s="309"/>
      <c r="E186" s="309"/>
      <c r="F186" s="309"/>
      <c r="G186" s="309"/>
      <c r="H186" s="309"/>
      <c r="I186" s="309"/>
      <c r="J186" s="309"/>
      <c r="K186" s="309"/>
      <c r="L186" s="309"/>
      <c r="M186" s="309"/>
      <c r="N186" s="309"/>
      <c r="O186" s="309"/>
      <c r="P186" s="309"/>
      <c r="Q186" s="309"/>
      <c r="R186" s="309"/>
      <c r="S186" s="309"/>
      <c r="T186" s="309"/>
      <c r="U186" s="309"/>
      <c r="V186" s="309"/>
      <c r="W186" s="309"/>
      <c r="X186" s="309"/>
      <c r="Y186" s="309"/>
      <c r="Z186" s="309"/>
      <c r="AA186" s="309"/>
      <c r="AB186" s="309"/>
      <c r="AC186" s="309"/>
      <c r="AD186" s="309"/>
      <c r="AE186" s="309"/>
      <c r="AF186" s="309"/>
      <c r="AG186" s="309"/>
      <c r="AH186" s="309"/>
      <c r="AI186" s="309"/>
      <c r="AJ186" s="309"/>
      <c r="AK186" s="309"/>
      <c r="AL186" s="309"/>
      <c r="AM186" s="309"/>
      <c r="AN186" s="309"/>
      <c r="AO186" s="309"/>
      <c r="AP186" s="309"/>
      <c r="AQ186" s="309"/>
      <c r="AR186" s="309"/>
      <c r="AS186" s="309"/>
      <c r="AT186" s="309"/>
      <c r="AU186" s="309"/>
      <c r="AV186" s="309"/>
      <c r="AW186" s="309"/>
      <c r="AX186" s="309"/>
      <c r="AY186" s="309"/>
      <c r="AZ186" s="309"/>
      <c r="BA186" s="309"/>
      <c r="BB186" s="309"/>
      <c r="BC186" s="309"/>
      <c r="BD186" s="309"/>
      <c r="BE186" s="309"/>
      <c r="BF186" s="309"/>
      <c r="BG186" s="309"/>
      <c r="BH186" s="309"/>
      <c r="BI186" s="309"/>
      <c r="BJ186" s="309"/>
      <c r="BK186" s="309"/>
      <c r="BL186" s="309"/>
      <c r="BM186" s="309"/>
      <c r="BN186" s="309"/>
      <c r="BO186" s="309"/>
      <c r="BP186" s="309"/>
      <c r="BQ186" s="309"/>
      <c r="BR186" s="309"/>
      <c r="BS186" s="309"/>
      <c r="BT186" s="309"/>
      <c r="BU186" s="309"/>
      <c r="BV186" s="309"/>
      <c r="BW186" s="309"/>
      <c r="BX186" s="309"/>
      <c r="BY186" s="309"/>
      <c r="BZ186" s="309"/>
      <c r="CA186" s="309"/>
      <c r="CB186" s="309"/>
      <c r="CC186" s="309"/>
      <c r="CD186" s="309"/>
      <c r="CE186" s="309"/>
      <c r="CF186" s="309"/>
      <c r="CG186" s="309"/>
      <c r="CH186" s="309"/>
      <c r="CI186" s="309"/>
      <c r="CJ186" s="309"/>
      <c r="CK186" s="309"/>
      <c r="CL186" s="309"/>
      <c r="CM186" s="309"/>
      <c r="CN186" s="309"/>
      <c r="CO186" s="309"/>
      <c r="CP186" s="309"/>
      <c r="CQ186" s="309"/>
    </row>
    <row r="187" spans="1:95" ht="12.75">
      <c r="A187" s="309"/>
      <c r="B187" s="309"/>
      <c r="C187" s="309"/>
      <c r="D187" s="309"/>
      <c r="E187" s="309"/>
      <c r="F187" s="309"/>
      <c r="G187" s="309"/>
      <c r="H187" s="309"/>
      <c r="I187" s="309"/>
      <c r="J187" s="309"/>
      <c r="K187" s="309"/>
      <c r="L187" s="309"/>
      <c r="M187" s="309"/>
      <c r="N187" s="309"/>
      <c r="O187" s="309"/>
      <c r="P187" s="309"/>
      <c r="Q187" s="309"/>
      <c r="R187" s="309"/>
      <c r="S187" s="309"/>
      <c r="T187" s="309"/>
      <c r="U187" s="309"/>
      <c r="V187" s="309"/>
      <c r="W187" s="309"/>
      <c r="X187" s="309"/>
      <c r="Y187" s="309"/>
      <c r="Z187" s="309"/>
      <c r="AA187" s="309"/>
      <c r="AB187" s="309"/>
      <c r="AC187" s="309"/>
      <c r="AD187" s="309"/>
      <c r="AE187" s="309"/>
      <c r="AF187" s="309"/>
      <c r="AG187" s="309"/>
      <c r="AH187" s="309"/>
      <c r="AI187" s="309"/>
      <c r="AJ187" s="309"/>
      <c r="AK187" s="309"/>
      <c r="AL187" s="309"/>
      <c r="AM187" s="309"/>
      <c r="AN187" s="309"/>
      <c r="AO187" s="309"/>
      <c r="AP187" s="309"/>
      <c r="AQ187" s="309"/>
      <c r="AR187" s="309"/>
      <c r="AS187" s="309"/>
      <c r="AT187" s="309"/>
      <c r="AU187" s="309"/>
      <c r="AV187" s="309"/>
      <c r="AW187" s="309"/>
      <c r="AX187" s="309"/>
      <c r="AY187" s="309"/>
      <c r="AZ187" s="309"/>
      <c r="BA187" s="309"/>
      <c r="BB187" s="309"/>
      <c r="BC187" s="309"/>
      <c r="BD187" s="309"/>
      <c r="BE187" s="309"/>
      <c r="BF187" s="309"/>
      <c r="BG187" s="309"/>
      <c r="BH187" s="309"/>
      <c r="BI187" s="309"/>
      <c r="BJ187" s="309"/>
      <c r="BK187" s="309"/>
      <c r="BL187" s="309"/>
      <c r="BM187" s="309"/>
      <c r="BN187" s="309"/>
      <c r="BO187" s="309"/>
      <c r="BP187" s="309"/>
      <c r="BQ187" s="309"/>
      <c r="BR187" s="309"/>
      <c r="BS187" s="309"/>
      <c r="BT187" s="309"/>
      <c r="BU187" s="309"/>
      <c r="BV187" s="309"/>
      <c r="BW187" s="309"/>
      <c r="BX187" s="309"/>
      <c r="BY187" s="309"/>
      <c r="BZ187" s="309"/>
      <c r="CA187" s="309"/>
      <c r="CB187" s="309"/>
      <c r="CC187" s="309"/>
      <c r="CD187" s="309"/>
      <c r="CE187" s="309"/>
      <c r="CF187" s="309"/>
      <c r="CG187" s="309"/>
      <c r="CH187" s="309"/>
      <c r="CI187" s="309"/>
      <c r="CJ187" s="309"/>
      <c r="CK187" s="309"/>
      <c r="CL187" s="309"/>
      <c r="CM187" s="309"/>
      <c r="CN187" s="309"/>
      <c r="CO187" s="309"/>
      <c r="CP187" s="309"/>
      <c r="CQ187" s="309"/>
    </row>
    <row r="188" spans="1:95" ht="12.75">
      <c r="A188" s="309"/>
      <c r="B188" s="309"/>
      <c r="C188" s="309"/>
      <c r="D188" s="309"/>
      <c r="E188" s="309"/>
      <c r="F188" s="309"/>
      <c r="G188" s="309"/>
      <c r="H188" s="309"/>
      <c r="I188" s="309"/>
      <c r="J188" s="309"/>
      <c r="K188" s="309"/>
      <c r="L188" s="309"/>
      <c r="M188" s="309"/>
      <c r="N188" s="309"/>
      <c r="O188" s="309"/>
      <c r="P188" s="309"/>
      <c r="Q188" s="309"/>
      <c r="R188" s="309"/>
      <c r="S188" s="309"/>
      <c r="T188" s="309"/>
      <c r="U188" s="309"/>
      <c r="V188" s="309"/>
      <c r="W188" s="309"/>
      <c r="X188" s="309"/>
      <c r="Y188" s="309"/>
      <c r="Z188" s="309"/>
      <c r="AA188" s="309"/>
      <c r="AB188" s="309"/>
      <c r="AC188" s="309"/>
      <c r="AD188" s="309"/>
      <c r="AE188" s="309"/>
      <c r="AF188" s="309"/>
      <c r="AG188" s="309"/>
      <c r="AH188" s="309"/>
      <c r="AI188" s="309"/>
      <c r="AJ188" s="309"/>
      <c r="AK188" s="309"/>
      <c r="AL188" s="309"/>
      <c r="AM188" s="309"/>
      <c r="AN188" s="309"/>
      <c r="AO188" s="309"/>
      <c r="AP188" s="309"/>
      <c r="AQ188" s="309"/>
      <c r="AR188" s="309"/>
      <c r="AS188" s="309"/>
      <c r="AT188" s="309"/>
      <c r="AU188" s="309"/>
      <c r="AV188" s="309"/>
      <c r="AW188" s="309"/>
      <c r="AX188" s="309"/>
      <c r="AY188" s="309"/>
      <c r="AZ188" s="309"/>
      <c r="BA188" s="309"/>
      <c r="BB188" s="309"/>
      <c r="BC188" s="309"/>
      <c r="BD188" s="309"/>
      <c r="BE188" s="309"/>
      <c r="BF188" s="309"/>
      <c r="BG188" s="309"/>
      <c r="BH188" s="309"/>
      <c r="BI188" s="309"/>
      <c r="BJ188" s="309"/>
      <c r="BK188" s="309"/>
      <c r="BL188" s="309"/>
      <c r="BM188" s="309"/>
      <c r="BN188" s="309"/>
      <c r="BO188" s="309"/>
      <c r="BP188" s="309"/>
      <c r="BQ188" s="309"/>
      <c r="BR188" s="309"/>
      <c r="BS188" s="309"/>
      <c r="BT188" s="309"/>
      <c r="BU188" s="309"/>
      <c r="BV188" s="309"/>
      <c r="BW188" s="309"/>
      <c r="BX188" s="309"/>
      <c r="BY188" s="309"/>
      <c r="BZ188" s="309"/>
      <c r="CA188" s="309"/>
      <c r="CB188" s="309"/>
      <c r="CC188" s="309"/>
      <c r="CD188" s="309"/>
      <c r="CE188" s="309"/>
      <c r="CF188" s="309"/>
      <c r="CG188" s="309"/>
      <c r="CH188" s="309"/>
      <c r="CI188" s="309"/>
      <c r="CJ188" s="309"/>
      <c r="CK188" s="309"/>
      <c r="CL188" s="309"/>
      <c r="CM188" s="309"/>
      <c r="CN188" s="309"/>
      <c r="CO188" s="309"/>
      <c r="CP188" s="309"/>
      <c r="CQ188" s="309"/>
    </row>
    <row r="189" spans="1:95" ht="12.75">
      <c r="A189" s="309"/>
      <c r="B189" s="309"/>
      <c r="C189" s="309"/>
      <c r="D189" s="309"/>
      <c r="E189" s="309"/>
      <c r="F189" s="309"/>
      <c r="G189" s="309"/>
      <c r="H189" s="309"/>
      <c r="I189" s="309"/>
      <c r="J189" s="309"/>
      <c r="K189" s="309"/>
      <c r="L189" s="309"/>
      <c r="M189" s="309"/>
      <c r="N189" s="309"/>
      <c r="O189" s="309"/>
      <c r="P189" s="309"/>
      <c r="Q189" s="309"/>
      <c r="R189" s="309"/>
      <c r="S189" s="309"/>
      <c r="T189" s="309"/>
      <c r="U189" s="309"/>
      <c r="V189" s="309"/>
      <c r="W189" s="309"/>
      <c r="X189" s="309"/>
      <c r="Y189" s="309"/>
      <c r="Z189" s="309"/>
      <c r="AA189" s="309"/>
      <c r="AB189" s="309"/>
      <c r="AC189" s="309"/>
      <c r="AD189" s="309"/>
      <c r="AE189" s="309"/>
      <c r="AF189" s="309"/>
      <c r="AG189" s="309"/>
      <c r="AH189" s="309"/>
      <c r="AI189" s="309"/>
      <c r="AJ189" s="309"/>
      <c r="AK189" s="309"/>
      <c r="AL189" s="309"/>
      <c r="AM189" s="309"/>
      <c r="AN189" s="309"/>
      <c r="AO189" s="309"/>
      <c r="AP189" s="309"/>
      <c r="AQ189" s="309"/>
      <c r="AR189" s="309"/>
      <c r="AS189" s="309"/>
      <c r="AT189" s="309"/>
      <c r="AU189" s="309"/>
      <c r="AV189" s="309"/>
      <c r="AW189" s="309"/>
      <c r="AX189" s="309"/>
      <c r="AY189" s="309"/>
      <c r="AZ189" s="309"/>
      <c r="BA189" s="309"/>
      <c r="BB189" s="309"/>
      <c r="BC189" s="309"/>
      <c r="BD189" s="309"/>
      <c r="BE189" s="309"/>
      <c r="BF189" s="309"/>
      <c r="BG189" s="309"/>
      <c r="BH189" s="309"/>
      <c r="BI189" s="309"/>
      <c r="BJ189" s="309"/>
      <c r="BK189" s="309"/>
      <c r="BL189" s="309"/>
      <c r="BM189" s="309"/>
      <c r="BN189" s="309"/>
      <c r="BO189" s="309"/>
      <c r="BP189" s="309"/>
      <c r="BQ189" s="309"/>
      <c r="BR189" s="309"/>
      <c r="BS189" s="309"/>
      <c r="BT189" s="309"/>
      <c r="BU189" s="309"/>
      <c r="BV189" s="309"/>
      <c r="BW189" s="309"/>
      <c r="BX189" s="309"/>
      <c r="BY189" s="309"/>
      <c r="BZ189" s="309"/>
      <c r="CA189" s="309"/>
      <c r="CB189" s="309"/>
      <c r="CC189" s="309"/>
      <c r="CD189" s="309"/>
      <c r="CE189" s="309"/>
      <c r="CF189" s="309"/>
      <c r="CG189" s="309"/>
      <c r="CH189" s="309"/>
      <c r="CI189" s="309"/>
      <c r="CJ189" s="309"/>
      <c r="CK189" s="309"/>
      <c r="CL189" s="309"/>
      <c r="CM189" s="309"/>
      <c r="CN189" s="309"/>
      <c r="CO189" s="309"/>
      <c r="CP189" s="309"/>
      <c r="CQ189" s="309"/>
    </row>
    <row r="190" spans="1:95" ht="12.75">
      <c r="A190" s="309"/>
      <c r="B190" s="309"/>
      <c r="C190" s="309"/>
      <c r="D190" s="309"/>
      <c r="E190" s="309"/>
      <c r="F190" s="309"/>
      <c r="G190" s="309"/>
      <c r="H190" s="309"/>
      <c r="I190" s="309"/>
      <c r="J190" s="309"/>
      <c r="K190" s="309"/>
      <c r="L190" s="309"/>
      <c r="M190" s="309"/>
      <c r="N190" s="309"/>
      <c r="O190" s="309"/>
      <c r="P190" s="309"/>
      <c r="Q190" s="309"/>
      <c r="R190" s="309"/>
      <c r="S190" s="309"/>
      <c r="T190" s="309"/>
      <c r="U190" s="309"/>
      <c r="V190" s="309"/>
      <c r="W190" s="309"/>
      <c r="X190" s="309"/>
      <c r="Y190" s="309"/>
      <c r="Z190" s="309"/>
      <c r="AA190" s="309"/>
      <c r="AB190" s="309"/>
      <c r="AC190" s="309"/>
      <c r="AD190" s="309"/>
      <c r="AE190" s="309"/>
      <c r="AF190" s="309"/>
      <c r="AG190" s="309"/>
      <c r="AH190" s="309"/>
      <c r="AI190" s="309"/>
      <c r="AJ190" s="309"/>
      <c r="AK190" s="309"/>
      <c r="AL190" s="309"/>
      <c r="AM190" s="309"/>
      <c r="AN190" s="309"/>
      <c r="AO190" s="309"/>
      <c r="AP190" s="309"/>
      <c r="AQ190" s="309"/>
      <c r="AR190" s="309"/>
      <c r="AS190" s="309"/>
      <c r="AT190" s="309"/>
      <c r="AU190" s="309"/>
      <c r="AV190" s="309"/>
      <c r="AW190" s="309"/>
      <c r="AX190" s="309"/>
      <c r="AY190" s="309"/>
      <c r="AZ190" s="309"/>
      <c r="BA190" s="309"/>
      <c r="BB190" s="309"/>
      <c r="BC190" s="309"/>
      <c r="BD190" s="309"/>
      <c r="BE190" s="309"/>
      <c r="BF190" s="309"/>
      <c r="BG190" s="309"/>
      <c r="BH190" s="309"/>
      <c r="BI190" s="309"/>
      <c r="BJ190" s="309"/>
      <c r="BK190" s="309"/>
      <c r="BL190" s="309"/>
      <c r="BM190" s="309"/>
      <c r="BN190" s="309"/>
      <c r="BO190" s="309"/>
      <c r="BP190" s="309"/>
      <c r="BQ190" s="309"/>
      <c r="BR190" s="309"/>
      <c r="BS190" s="309"/>
      <c r="BT190" s="309"/>
      <c r="BU190" s="309"/>
      <c r="BV190" s="309"/>
      <c r="BW190" s="309"/>
      <c r="BX190" s="309"/>
      <c r="BY190" s="309"/>
      <c r="BZ190" s="309"/>
      <c r="CA190" s="309"/>
      <c r="CB190" s="309"/>
      <c r="CC190" s="309"/>
      <c r="CD190" s="309"/>
      <c r="CE190" s="309"/>
      <c r="CF190" s="309"/>
      <c r="CG190" s="309"/>
      <c r="CH190" s="309"/>
      <c r="CI190" s="309"/>
      <c r="CJ190" s="309"/>
      <c r="CK190" s="309"/>
      <c r="CL190" s="309"/>
      <c r="CM190" s="309"/>
      <c r="CN190" s="309"/>
      <c r="CO190" s="309"/>
      <c r="CP190" s="309"/>
      <c r="CQ190" s="309"/>
    </row>
    <row r="191" spans="1:95" ht="12.75">
      <c r="A191" s="309"/>
      <c r="B191" s="309"/>
      <c r="C191" s="309"/>
      <c r="D191" s="309"/>
      <c r="E191" s="309"/>
      <c r="F191" s="309"/>
      <c r="G191" s="309"/>
      <c r="H191" s="309"/>
      <c r="I191" s="309"/>
      <c r="J191" s="309"/>
      <c r="K191" s="309"/>
      <c r="L191" s="309"/>
      <c r="M191" s="309"/>
      <c r="N191" s="309"/>
      <c r="O191" s="309"/>
      <c r="P191" s="309"/>
      <c r="Q191" s="309"/>
      <c r="R191" s="309"/>
      <c r="S191" s="309"/>
      <c r="T191" s="309"/>
      <c r="U191" s="309"/>
      <c r="V191" s="309"/>
      <c r="W191" s="309"/>
      <c r="X191" s="309"/>
      <c r="Y191" s="309"/>
      <c r="Z191" s="309"/>
      <c r="AA191" s="309"/>
      <c r="AB191" s="309"/>
      <c r="AC191" s="309"/>
      <c r="AD191" s="309"/>
      <c r="AE191" s="309"/>
      <c r="AF191" s="309"/>
      <c r="AG191" s="309"/>
      <c r="AH191" s="309"/>
      <c r="AI191" s="309"/>
      <c r="AJ191" s="309"/>
      <c r="AK191" s="309"/>
      <c r="AL191" s="309"/>
      <c r="AM191" s="309"/>
      <c r="AN191" s="309"/>
      <c r="AO191" s="309"/>
      <c r="AP191" s="309"/>
      <c r="AQ191" s="309"/>
      <c r="AR191" s="309"/>
      <c r="AS191" s="309"/>
      <c r="AT191" s="309"/>
      <c r="AU191" s="309"/>
      <c r="AV191" s="309"/>
      <c r="AW191" s="309"/>
      <c r="AX191" s="309"/>
      <c r="AY191" s="309"/>
      <c r="AZ191" s="309"/>
      <c r="BA191" s="309"/>
      <c r="BB191" s="309"/>
      <c r="BC191" s="309"/>
      <c r="BD191" s="309"/>
      <c r="BE191" s="309"/>
      <c r="BF191" s="309"/>
      <c r="BG191" s="309"/>
      <c r="BH191" s="309"/>
      <c r="BI191" s="309"/>
      <c r="BJ191" s="309"/>
      <c r="BK191" s="309"/>
      <c r="BL191" s="309"/>
      <c r="BM191" s="309"/>
      <c r="BN191" s="309"/>
      <c r="BO191" s="309"/>
      <c r="BP191" s="309"/>
      <c r="BQ191" s="309"/>
      <c r="BR191" s="309"/>
      <c r="BS191" s="309"/>
      <c r="BT191" s="309"/>
      <c r="BU191" s="309"/>
      <c r="BV191" s="309"/>
      <c r="BW191" s="309"/>
      <c r="BX191" s="309"/>
      <c r="BY191" s="309"/>
      <c r="BZ191" s="309"/>
      <c r="CA191" s="309"/>
      <c r="CB191" s="309"/>
      <c r="CC191" s="309"/>
      <c r="CD191" s="309"/>
      <c r="CE191" s="309"/>
      <c r="CF191" s="309"/>
      <c r="CG191" s="309"/>
      <c r="CH191" s="309"/>
      <c r="CI191" s="309"/>
      <c r="CJ191" s="309"/>
      <c r="CK191" s="309"/>
      <c r="CL191" s="309"/>
      <c r="CM191" s="309"/>
      <c r="CN191" s="309"/>
      <c r="CO191" s="309"/>
      <c r="CP191" s="309"/>
      <c r="CQ191" s="309"/>
    </row>
    <row r="192" spans="1:95" ht="12.75">
      <c r="A192" s="309"/>
      <c r="B192" s="309"/>
      <c r="C192" s="309"/>
      <c r="D192" s="309"/>
      <c r="E192" s="309"/>
      <c r="F192" s="309"/>
      <c r="G192" s="309"/>
      <c r="H192" s="309"/>
      <c r="I192" s="309"/>
      <c r="J192" s="309"/>
      <c r="K192" s="309"/>
      <c r="L192" s="309"/>
      <c r="M192" s="309"/>
      <c r="N192" s="309"/>
      <c r="O192" s="309"/>
      <c r="P192" s="309"/>
      <c r="Q192" s="309"/>
      <c r="R192" s="309"/>
      <c r="S192" s="309"/>
      <c r="T192" s="309"/>
      <c r="U192" s="309"/>
      <c r="V192" s="309"/>
      <c r="W192" s="309"/>
      <c r="X192" s="309"/>
      <c r="Y192" s="309"/>
      <c r="Z192" s="309"/>
      <c r="AA192" s="309"/>
      <c r="AB192" s="309"/>
      <c r="AC192" s="309"/>
      <c r="AD192" s="309"/>
      <c r="AE192" s="309"/>
      <c r="AF192" s="309"/>
      <c r="AG192" s="309"/>
      <c r="AH192" s="309"/>
      <c r="AI192" s="309"/>
      <c r="AJ192" s="309"/>
      <c r="AK192" s="309"/>
      <c r="AL192" s="309"/>
      <c r="AM192" s="309"/>
      <c r="AN192" s="309"/>
      <c r="AO192" s="309"/>
      <c r="AP192" s="309"/>
      <c r="AQ192" s="309"/>
      <c r="AR192" s="309"/>
      <c r="AS192" s="309"/>
      <c r="AT192" s="309"/>
      <c r="AU192" s="309"/>
      <c r="AV192" s="309"/>
      <c r="AW192" s="309"/>
      <c r="AX192" s="309"/>
      <c r="AY192" s="309"/>
      <c r="AZ192" s="309"/>
      <c r="BA192" s="309"/>
      <c r="BB192" s="309"/>
      <c r="BC192" s="309"/>
      <c r="BD192" s="309"/>
      <c r="BE192" s="309"/>
      <c r="BF192" s="309"/>
      <c r="BG192" s="309"/>
      <c r="BH192" s="309"/>
      <c r="BI192" s="309"/>
      <c r="BJ192" s="309"/>
      <c r="BK192" s="309"/>
      <c r="BL192" s="309"/>
      <c r="BM192" s="309"/>
      <c r="BN192" s="309"/>
      <c r="BO192" s="309"/>
      <c r="BP192" s="309"/>
      <c r="BQ192" s="309"/>
      <c r="BR192" s="309"/>
      <c r="BS192" s="309"/>
      <c r="BT192" s="309"/>
      <c r="BU192" s="309"/>
      <c r="BV192" s="309"/>
      <c r="BW192" s="309"/>
      <c r="BX192" s="309"/>
      <c r="BY192" s="309"/>
      <c r="BZ192" s="309"/>
      <c r="CA192" s="309"/>
      <c r="CB192" s="309"/>
      <c r="CC192" s="309"/>
      <c r="CD192" s="309"/>
      <c r="CE192" s="309"/>
      <c r="CF192" s="309"/>
      <c r="CG192" s="309"/>
      <c r="CH192" s="309"/>
      <c r="CI192" s="309"/>
      <c r="CJ192" s="309"/>
      <c r="CK192" s="309"/>
      <c r="CL192" s="309"/>
      <c r="CM192" s="309"/>
      <c r="CN192" s="309"/>
      <c r="CO192" s="309"/>
      <c r="CP192" s="309"/>
      <c r="CQ192" s="309"/>
    </row>
    <row r="193" spans="1:95" ht="12.75">
      <c r="A193" s="309"/>
      <c r="B193" s="309"/>
      <c r="C193" s="309"/>
      <c r="D193" s="309"/>
      <c r="E193" s="309"/>
      <c r="F193" s="309"/>
      <c r="G193" s="309"/>
      <c r="H193" s="309"/>
      <c r="I193" s="309"/>
      <c r="J193" s="309"/>
      <c r="K193" s="309"/>
      <c r="L193" s="309"/>
      <c r="M193" s="309"/>
      <c r="N193" s="309"/>
      <c r="O193" s="309"/>
      <c r="P193" s="309"/>
      <c r="Q193" s="309"/>
      <c r="R193" s="309"/>
      <c r="S193" s="309"/>
      <c r="T193" s="309"/>
      <c r="U193" s="309"/>
      <c r="V193" s="309"/>
      <c r="W193" s="309"/>
      <c r="X193" s="309"/>
      <c r="Y193" s="309"/>
      <c r="Z193" s="309"/>
      <c r="AA193" s="309"/>
      <c r="AB193" s="309"/>
      <c r="AC193" s="309"/>
      <c r="AD193" s="309"/>
      <c r="AE193" s="309"/>
      <c r="AF193" s="309"/>
      <c r="AG193" s="309"/>
      <c r="AH193" s="309"/>
      <c r="AI193" s="309"/>
      <c r="AJ193" s="309"/>
      <c r="AK193" s="309"/>
      <c r="AL193" s="309"/>
      <c r="AM193" s="309"/>
      <c r="AN193" s="309"/>
      <c r="AO193" s="309"/>
      <c r="AP193" s="309"/>
      <c r="AQ193" s="309"/>
      <c r="AR193" s="309"/>
      <c r="AS193" s="309"/>
      <c r="AT193" s="309"/>
      <c r="AU193" s="309"/>
      <c r="AV193" s="309"/>
      <c r="AW193" s="309"/>
      <c r="AX193" s="309"/>
      <c r="AY193" s="309"/>
      <c r="AZ193" s="309"/>
      <c r="BA193" s="309"/>
      <c r="BB193" s="309"/>
      <c r="BC193" s="309"/>
      <c r="BD193" s="309"/>
      <c r="BE193" s="309"/>
      <c r="BF193" s="309"/>
      <c r="BG193" s="309"/>
      <c r="BH193" s="309"/>
      <c r="BI193" s="309"/>
      <c r="BJ193" s="309"/>
      <c r="BK193" s="309"/>
      <c r="BL193" s="309"/>
      <c r="BM193" s="309"/>
      <c r="BN193" s="309"/>
      <c r="BO193" s="309"/>
      <c r="BP193" s="309"/>
      <c r="BQ193" s="309"/>
      <c r="BR193" s="309"/>
      <c r="BS193" s="309"/>
      <c r="BT193" s="309"/>
      <c r="BU193" s="309"/>
      <c r="BV193" s="309"/>
      <c r="BW193" s="309"/>
      <c r="BX193" s="309"/>
      <c r="BY193" s="309"/>
      <c r="BZ193" s="309"/>
      <c r="CA193" s="309"/>
      <c r="CB193" s="309"/>
      <c r="CC193" s="309"/>
      <c r="CD193" s="309"/>
      <c r="CE193" s="309"/>
      <c r="CF193" s="309"/>
      <c r="CG193" s="309"/>
      <c r="CH193" s="309"/>
      <c r="CI193" s="309"/>
      <c r="CJ193" s="309"/>
      <c r="CK193" s="309"/>
      <c r="CL193" s="309"/>
      <c r="CM193" s="309"/>
      <c r="CN193" s="309"/>
      <c r="CO193" s="309"/>
      <c r="CP193" s="309"/>
      <c r="CQ193" s="309"/>
    </row>
    <row r="194" spans="1:95" ht="12.75">
      <c r="A194" s="309"/>
      <c r="B194" s="309"/>
      <c r="C194" s="309"/>
      <c r="D194" s="309"/>
      <c r="E194" s="309"/>
      <c r="F194" s="309"/>
      <c r="G194" s="309"/>
      <c r="H194" s="309"/>
      <c r="I194" s="309"/>
      <c r="J194" s="309"/>
      <c r="K194" s="309"/>
      <c r="L194" s="309"/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  <c r="W194" s="309"/>
      <c r="X194" s="309"/>
      <c r="Y194" s="309"/>
      <c r="Z194" s="309"/>
      <c r="AA194" s="309"/>
      <c r="AB194" s="309"/>
      <c r="AC194" s="309"/>
      <c r="AD194" s="309"/>
      <c r="AE194" s="309"/>
      <c r="AF194" s="309"/>
      <c r="AG194" s="309"/>
      <c r="AH194" s="309"/>
      <c r="AI194" s="309"/>
      <c r="AJ194" s="309"/>
      <c r="AK194" s="309"/>
      <c r="AL194" s="309"/>
      <c r="AM194" s="309"/>
      <c r="AN194" s="309"/>
      <c r="AO194" s="309"/>
      <c r="AP194" s="309"/>
      <c r="AQ194" s="309"/>
      <c r="AR194" s="309"/>
      <c r="AS194" s="309"/>
      <c r="AT194" s="309"/>
      <c r="AU194" s="309"/>
      <c r="AV194" s="309"/>
      <c r="AW194" s="309"/>
      <c r="AX194" s="309"/>
      <c r="AY194" s="309"/>
      <c r="AZ194" s="309"/>
      <c r="BA194" s="309"/>
      <c r="BB194" s="309"/>
      <c r="BC194" s="309"/>
      <c r="BD194" s="309"/>
      <c r="BE194" s="309"/>
      <c r="BF194" s="309"/>
      <c r="BG194" s="309"/>
      <c r="BH194" s="309"/>
      <c r="BI194" s="309"/>
      <c r="BJ194" s="309"/>
      <c r="BK194" s="309"/>
      <c r="BL194" s="309"/>
      <c r="BM194" s="309"/>
      <c r="BN194" s="309"/>
      <c r="BO194" s="309"/>
      <c r="BP194" s="309"/>
      <c r="BQ194" s="309"/>
      <c r="BR194" s="309"/>
      <c r="BS194" s="309"/>
      <c r="BT194" s="309"/>
      <c r="BU194" s="309"/>
      <c r="BV194" s="309"/>
      <c r="BW194" s="309"/>
      <c r="BX194" s="309"/>
      <c r="BY194" s="309"/>
      <c r="BZ194" s="309"/>
      <c r="CA194" s="309"/>
      <c r="CB194" s="309"/>
      <c r="CC194" s="309"/>
      <c r="CD194" s="309"/>
      <c r="CE194" s="309"/>
      <c r="CF194" s="309"/>
      <c r="CG194" s="309"/>
      <c r="CH194" s="309"/>
      <c r="CI194" s="309"/>
      <c r="CJ194" s="309"/>
      <c r="CK194" s="309"/>
      <c r="CL194" s="309"/>
      <c r="CM194" s="309"/>
      <c r="CN194" s="309"/>
      <c r="CO194" s="309"/>
      <c r="CP194" s="309"/>
      <c r="CQ194" s="309"/>
    </row>
    <row r="195" spans="1:95" ht="12.75">
      <c r="A195" s="309"/>
      <c r="B195" s="309"/>
      <c r="C195" s="309"/>
      <c r="D195" s="309"/>
      <c r="E195" s="309"/>
      <c r="F195" s="309"/>
      <c r="G195" s="309"/>
      <c r="H195" s="309"/>
      <c r="I195" s="309"/>
      <c r="J195" s="309"/>
      <c r="K195" s="309"/>
      <c r="L195" s="309"/>
      <c r="M195" s="309"/>
      <c r="N195" s="309"/>
      <c r="O195" s="309"/>
      <c r="P195" s="309"/>
      <c r="Q195" s="309"/>
      <c r="R195" s="309"/>
      <c r="S195" s="309"/>
      <c r="T195" s="309"/>
      <c r="U195" s="309"/>
      <c r="V195" s="309"/>
      <c r="W195" s="309"/>
      <c r="X195" s="309"/>
      <c r="Y195" s="309"/>
      <c r="Z195" s="309"/>
      <c r="AA195" s="309"/>
      <c r="AB195" s="309"/>
      <c r="AC195" s="309"/>
      <c r="AD195" s="309"/>
      <c r="AE195" s="309"/>
      <c r="AF195" s="309"/>
      <c r="AG195" s="309"/>
      <c r="AH195" s="309"/>
      <c r="AI195" s="309"/>
      <c r="AJ195" s="309"/>
      <c r="AK195" s="309"/>
      <c r="AL195" s="309"/>
      <c r="AM195" s="309"/>
      <c r="AN195" s="309"/>
      <c r="AO195" s="309"/>
      <c r="AP195" s="309"/>
      <c r="AQ195" s="309"/>
      <c r="AR195" s="309"/>
      <c r="AS195" s="309"/>
      <c r="AT195" s="309"/>
      <c r="AU195" s="309"/>
      <c r="AV195" s="309"/>
      <c r="AW195" s="309"/>
      <c r="AX195" s="309"/>
      <c r="AY195" s="309"/>
      <c r="AZ195" s="309"/>
      <c r="BA195" s="309"/>
      <c r="BB195" s="309"/>
      <c r="BC195" s="309"/>
      <c r="BD195" s="309"/>
      <c r="BE195" s="309"/>
      <c r="BF195" s="309"/>
      <c r="BG195" s="309"/>
      <c r="BH195" s="309"/>
      <c r="BI195" s="309"/>
      <c r="BJ195" s="309"/>
      <c r="BK195" s="309"/>
      <c r="BL195" s="309"/>
      <c r="BM195" s="309"/>
      <c r="BN195" s="309"/>
      <c r="BO195" s="309"/>
      <c r="BP195" s="309"/>
      <c r="BQ195" s="309"/>
      <c r="BR195" s="309"/>
      <c r="BS195" s="309"/>
      <c r="BT195" s="309"/>
      <c r="BU195" s="309"/>
      <c r="BV195" s="309"/>
      <c r="BW195" s="309"/>
      <c r="BX195" s="309"/>
      <c r="BY195" s="309"/>
      <c r="BZ195" s="309"/>
      <c r="CA195" s="309"/>
      <c r="CB195" s="309"/>
      <c r="CC195" s="309"/>
      <c r="CD195" s="309"/>
      <c r="CE195" s="309"/>
      <c r="CF195" s="309"/>
      <c r="CG195" s="309"/>
      <c r="CH195" s="309"/>
      <c r="CI195" s="309"/>
      <c r="CJ195" s="309"/>
      <c r="CK195" s="309"/>
      <c r="CL195" s="309"/>
      <c r="CM195" s="309"/>
      <c r="CN195" s="309"/>
      <c r="CO195" s="309"/>
      <c r="CP195" s="309"/>
      <c r="CQ195" s="309"/>
    </row>
    <row r="196" spans="1:95" ht="12.75">
      <c r="A196" s="309"/>
      <c r="B196" s="309"/>
      <c r="C196" s="309"/>
      <c r="D196" s="309"/>
      <c r="E196" s="309"/>
      <c r="F196" s="309"/>
      <c r="G196" s="309"/>
      <c r="H196" s="309"/>
      <c r="I196" s="309"/>
      <c r="J196" s="309"/>
      <c r="K196" s="309"/>
      <c r="L196" s="309"/>
      <c r="M196" s="309"/>
      <c r="N196" s="309"/>
      <c r="O196" s="309"/>
      <c r="P196" s="309"/>
      <c r="Q196" s="309"/>
      <c r="R196" s="309"/>
      <c r="S196" s="309"/>
      <c r="T196" s="309"/>
      <c r="U196" s="309"/>
      <c r="V196" s="309"/>
      <c r="W196" s="309"/>
      <c r="X196" s="309"/>
      <c r="Y196" s="309"/>
      <c r="Z196" s="309"/>
      <c r="AA196" s="309"/>
      <c r="AB196" s="309"/>
      <c r="AC196" s="309"/>
      <c r="AD196" s="309"/>
      <c r="AE196" s="309"/>
      <c r="AF196" s="309"/>
      <c r="AG196" s="309"/>
      <c r="AH196" s="309"/>
      <c r="AI196" s="309"/>
      <c r="AJ196" s="309"/>
      <c r="AK196" s="309"/>
      <c r="AL196" s="309"/>
      <c r="AM196" s="309"/>
      <c r="AN196" s="309"/>
      <c r="AO196" s="309"/>
      <c r="AP196" s="309"/>
      <c r="AQ196" s="309"/>
      <c r="AR196" s="309"/>
      <c r="AS196" s="309"/>
      <c r="AT196" s="309"/>
      <c r="AU196" s="309"/>
      <c r="AV196" s="309"/>
      <c r="AW196" s="309"/>
      <c r="AX196" s="309"/>
      <c r="AY196" s="309"/>
      <c r="AZ196" s="309"/>
      <c r="BA196" s="309"/>
      <c r="BB196" s="309"/>
      <c r="BC196" s="309"/>
      <c r="BD196" s="309"/>
      <c r="BE196" s="309"/>
      <c r="BF196" s="309"/>
      <c r="BG196" s="309"/>
      <c r="BH196" s="309"/>
      <c r="BI196" s="309"/>
      <c r="BJ196" s="309"/>
      <c r="BK196" s="309"/>
      <c r="BL196" s="309"/>
      <c r="BM196" s="309"/>
      <c r="BN196" s="309"/>
      <c r="BO196" s="309"/>
      <c r="BP196" s="309"/>
      <c r="BQ196" s="309"/>
      <c r="BR196" s="309"/>
      <c r="BS196" s="309"/>
      <c r="BT196" s="309"/>
      <c r="BU196" s="309"/>
      <c r="BV196" s="309"/>
      <c r="BW196" s="309"/>
      <c r="BX196" s="309"/>
      <c r="BY196" s="309"/>
      <c r="BZ196" s="309"/>
      <c r="CA196" s="309"/>
      <c r="CB196" s="309"/>
      <c r="CC196" s="309"/>
      <c r="CD196" s="309"/>
      <c r="CE196" s="309"/>
      <c r="CF196" s="309"/>
      <c r="CG196" s="309"/>
      <c r="CH196" s="309"/>
      <c r="CI196" s="309"/>
      <c r="CJ196" s="309"/>
      <c r="CK196" s="309"/>
      <c r="CL196" s="309"/>
      <c r="CM196" s="309"/>
      <c r="CN196" s="309"/>
      <c r="CO196" s="309"/>
      <c r="CP196" s="309"/>
      <c r="CQ196" s="309"/>
    </row>
    <row r="197" spans="1:95" ht="12.75">
      <c r="A197" s="309"/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  <c r="L197" s="309"/>
      <c r="M197" s="309"/>
      <c r="N197" s="309"/>
      <c r="O197" s="309"/>
      <c r="P197" s="309"/>
      <c r="Q197" s="309"/>
      <c r="R197" s="309"/>
      <c r="S197" s="309"/>
      <c r="T197" s="309"/>
      <c r="U197" s="309"/>
      <c r="V197" s="309"/>
      <c r="W197" s="309"/>
      <c r="X197" s="309"/>
      <c r="Y197" s="309"/>
      <c r="Z197" s="309"/>
      <c r="AA197" s="309"/>
      <c r="AB197" s="309"/>
      <c r="AC197" s="309"/>
      <c r="AD197" s="309"/>
      <c r="AE197" s="309"/>
      <c r="AF197" s="309"/>
      <c r="AG197" s="309"/>
      <c r="AH197" s="309"/>
      <c r="AI197" s="309"/>
      <c r="AJ197" s="309"/>
      <c r="AK197" s="309"/>
      <c r="AL197" s="309"/>
      <c r="AM197" s="309"/>
      <c r="AN197" s="309"/>
      <c r="AO197" s="309"/>
      <c r="AP197" s="309"/>
      <c r="AQ197" s="309"/>
      <c r="AR197" s="309"/>
      <c r="AS197" s="309"/>
      <c r="AT197" s="309"/>
      <c r="AU197" s="309"/>
      <c r="AV197" s="309"/>
      <c r="AW197" s="309"/>
      <c r="AX197" s="309"/>
      <c r="AY197" s="309"/>
      <c r="AZ197" s="309"/>
      <c r="BA197" s="309"/>
      <c r="BB197" s="309"/>
      <c r="BC197" s="309"/>
      <c r="BD197" s="309"/>
      <c r="BE197" s="309"/>
      <c r="BF197" s="309"/>
      <c r="BG197" s="309"/>
      <c r="BH197" s="309"/>
      <c r="BI197" s="309"/>
      <c r="BJ197" s="309"/>
      <c r="BK197" s="309"/>
      <c r="BL197" s="309"/>
      <c r="BM197" s="309"/>
      <c r="BN197" s="309"/>
      <c r="BO197" s="309"/>
      <c r="BP197" s="309"/>
      <c r="BQ197" s="309"/>
      <c r="BR197" s="309"/>
      <c r="BS197" s="309"/>
      <c r="BT197" s="309"/>
      <c r="BU197" s="309"/>
      <c r="BV197" s="309"/>
      <c r="BW197" s="309"/>
      <c r="BX197" s="309"/>
      <c r="BY197" s="309"/>
      <c r="BZ197" s="309"/>
      <c r="CA197" s="309"/>
      <c r="CB197" s="309"/>
      <c r="CC197" s="309"/>
      <c r="CD197" s="309"/>
      <c r="CE197" s="309"/>
      <c r="CF197" s="309"/>
      <c r="CG197" s="309"/>
      <c r="CH197" s="309"/>
      <c r="CI197" s="309"/>
      <c r="CJ197" s="309"/>
      <c r="CK197" s="309"/>
      <c r="CL197" s="309"/>
      <c r="CM197" s="309"/>
      <c r="CN197" s="309"/>
      <c r="CO197" s="309"/>
      <c r="CP197" s="309"/>
      <c r="CQ197" s="309"/>
    </row>
    <row r="198" spans="1:95" ht="12.75">
      <c r="A198" s="309"/>
      <c r="B198" s="309"/>
      <c r="C198" s="309"/>
      <c r="D198" s="309"/>
      <c r="E198" s="309"/>
      <c r="F198" s="309"/>
      <c r="G198" s="309"/>
      <c r="H198" s="309"/>
      <c r="I198" s="309"/>
      <c r="J198" s="309"/>
      <c r="K198" s="309"/>
      <c r="L198" s="309"/>
      <c r="M198" s="309"/>
      <c r="N198" s="309"/>
      <c r="O198" s="309"/>
      <c r="P198" s="309"/>
      <c r="Q198" s="309"/>
      <c r="R198" s="309"/>
      <c r="S198" s="309"/>
      <c r="T198" s="309"/>
      <c r="U198" s="309"/>
      <c r="V198" s="309"/>
      <c r="W198" s="309"/>
      <c r="X198" s="309"/>
      <c r="Y198" s="309"/>
      <c r="Z198" s="309"/>
      <c r="AA198" s="309"/>
      <c r="AB198" s="309"/>
      <c r="AC198" s="309"/>
      <c r="AD198" s="309"/>
      <c r="AE198" s="309"/>
      <c r="AF198" s="309"/>
      <c r="AG198" s="309"/>
      <c r="AH198" s="309"/>
      <c r="AI198" s="309"/>
      <c r="AJ198" s="309"/>
      <c r="AK198" s="309"/>
      <c r="AL198" s="309"/>
      <c r="AM198" s="309"/>
      <c r="AN198" s="309"/>
      <c r="AO198" s="309"/>
      <c r="AP198" s="309"/>
      <c r="AQ198" s="309"/>
      <c r="AR198" s="309"/>
      <c r="AS198" s="309"/>
      <c r="AT198" s="309"/>
      <c r="AU198" s="309"/>
      <c r="AV198" s="309"/>
      <c r="AW198" s="309"/>
      <c r="AX198" s="309"/>
      <c r="AY198" s="309"/>
      <c r="AZ198" s="309"/>
      <c r="BA198" s="309"/>
      <c r="BB198" s="309"/>
      <c r="BC198" s="309"/>
      <c r="BD198" s="309"/>
      <c r="BE198" s="309"/>
      <c r="BF198" s="309"/>
      <c r="BG198" s="309"/>
      <c r="BH198" s="309"/>
      <c r="BI198" s="309"/>
      <c r="BJ198" s="309"/>
      <c r="BK198" s="309"/>
      <c r="BL198" s="309"/>
      <c r="BM198" s="309"/>
      <c r="BN198" s="309"/>
      <c r="BO198" s="309"/>
      <c r="BP198" s="309"/>
      <c r="BQ198" s="309"/>
      <c r="BR198" s="309"/>
      <c r="BS198" s="309"/>
      <c r="BT198" s="309"/>
      <c r="BU198" s="309"/>
      <c r="BV198" s="309"/>
      <c r="BW198" s="309"/>
      <c r="BX198" s="309"/>
      <c r="BY198" s="309"/>
      <c r="BZ198" s="309"/>
      <c r="CA198" s="309"/>
      <c r="CB198" s="309"/>
      <c r="CC198" s="309"/>
      <c r="CD198" s="309"/>
      <c r="CE198" s="309"/>
      <c r="CF198" s="309"/>
      <c r="CG198" s="309"/>
      <c r="CH198" s="309"/>
      <c r="CI198" s="309"/>
      <c r="CJ198" s="309"/>
      <c r="CK198" s="309"/>
      <c r="CL198" s="309"/>
      <c r="CM198" s="309"/>
      <c r="CN198" s="309"/>
      <c r="CO198" s="309"/>
      <c r="CP198" s="309"/>
      <c r="CQ198" s="309"/>
    </row>
    <row r="199" spans="1:95" ht="12.75">
      <c r="A199" s="309"/>
      <c r="B199" s="309"/>
      <c r="C199" s="309"/>
      <c r="D199" s="309"/>
      <c r="E199" s="309"/>
      <c r="F199" s="309"/>
      <c r="G199" s="309"/>
      <c r="H199" s="309"/>
      <c r="I199" s="309"/>
      <c r="J199" s="309"/>
      <c r="K199" s="309"/>
      <c r="L199" s="309"/>
      <c r="M199" s="309"/>
      <c r="N199" s="309"/>
      <c r="O199" s="309"/>
      <c r="P199" s="309"/>
      <c r="Q199" s="309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09"/>
      <c r="AC199" s="309"/>
      <c r="AD199" s="309"/>
      <c r="AE199" s="309"/>
      <c r="AF199" s="309"/>
      <c r="AG199" s="309"/>
      <c r="AH199" s="309"/>
      <c r="AI199" s="309"/>
      <c r="AJ199" s="309"/>
      <c r="AK199" s="309"/>
      <c r="AL199" s="309"/>
      <c r="AM199" s="309"/>
      <c r="AN199" s="309"/>
      <c r="AO199" s="309"/>
      <c r="AP199" s="309"/>
      <c r="AQ199" s="309"/>
      <c r="AR199" s="309"/>
      <c r="AS199" s="309"/>
      <c r="AT199" s="309"/>
      <c r="AU199" s="309"/>
      <c r="AV199" s="309"/>
      <c r="AW199" s="309"/>
      <c r="AX199" s="309"/>
      <c r="AY199" s="309"/>
      <c r="AZ199" s="309"/>
      <c r="BA199" s="309"/>
      <c r="BB199" s="309"/>
      <c r="BC199" s="309"/>
      <c r="BD199" s="309"/>
      <c r="BE199" s="309"/>
      <c r="BF199" s="309"/>
      <c r="BG199" s="309"/>
      <c r="BH199" s="309"/>
      <c r="BI199" s="309"/>
      <c r="BJ199" s="309"/>
      <c r="BK199" s="309"/>
      <c r="BL199" s="309"/>
      <c r="BM199" s="309"/>
      <c r="BN199" s="309"/>
      <c r="BO199" s="309"/>
      <c r="BP199" s="309"/>
      <c r="BQ199" s="309"/>
      <c r="BR199" s="309"/>
      <c r="BS199" s="309"/>
      <c r="BT199" s="309"/>
      <c r="BU199" s="309"/>
      <c r="BV199" s="309"/>
      <c r="BW199" s="309"/>
      <c r="BX199" s="309"/>
      <c r="BY199" s="309"/>
      <c r="BZ199" s="309"/>
      <c r="CA199" s="309"/>
      <c r="CB199" s="309"/>
      <c r="CC199" s="309"/>
      <c r="CD199" s="309"/>
      <c r="CE199" s="309"/>
      <c r="CF199" s="309"/>
      <c r="CG199" s="309"/>
      <c r="CH199" s="309"/>
      <c r="CI199" s="309"/>
      <c r="CJ199" s="309"/>
      <c r="CK199" s="309"/>
      <c r="CL199" s="309"/>
      <c r="CM199" s="309"/>
      <c r="CN199" s="309"/>
      <c r="CO199" s="309"/>
      <c r="CP199" s="309"/>
      <c r="CQ199" s="309"/>
    </row>
    <row r="200" spans="1:95" ht="12.75">
      <c r="A200" s="309"/>
      <c r="B200" s="309"/>
      <c r="C200" s="309"/>
      <c r="D200" s="309"/>
      <c r="E200" s="309"/>
      <c r="F200" s="309"/>
      <c r="G200" s="309"/>
      <c r="H200" s="309"/>
      <c r="I200" s="309"/>
      <c r="J200" s="309"/>
      <c r="K200" s="309"/>
      <c r="L200" s="309"/>
      <c r="M200" s="309"/>
      <c r="N200" s="309"/>
      <c r="O200" s="309"/>
      <c r="P200" s="309"/>
      <c r="Q200" s="309"/>
      <c r="R200" s="309"/>
      <c r="S200" s="309"/>
      <c r="T200" s="309"/>
      <c r="U200" s="309"/>
      <c r="V200" s="309"/>
      <c r="W200" s="309"/>
      <c r="X200" s="309"/>
      <c r="Y200" s="309"/>
      <c r="Z200" s="309"/>
      <c r="AA200" s="309"/>
      <c r="AB200" s="309"/>
      <c r="AC200" s="309"/>
      <c r="AD200" s="309"/>
      <c r="AE200" s="309"/>
      <c r="AF200" s="309"/>
      <c r="AG200" s="309"/>
      <c r="AH200" s="309"/>
      <c r="AI200" s="309"/>
      <c r="AJ200" s="309"/>
      <c r="AK200" s="309"/>
      <c r="AL200" s="309"/>
      <c r="AM200" s="309"/>
      <c r="AN200" s="309"/>
      <c r="AO200" s="309"/>
      <c r="AP200" s="309"/>
      <c r="AQ200" s="309"/>
      <c r="AR200" s="309"/>
      <c r="AS200" s="309"/>
      <c r="AT200" s="309"/>
      <c r="AU200" s="309"/>
      <c r="AV200" s="309"/>
      <c r="AW200" s="309"/>
      <c r="AX200" s="309"/>
      <c r="AY200" s="309"/>
      <c r="AZ200" s="309"/>
      <c r="BA200" s="309"/>
      <c r="BB200" s="309"/>
      <c r="BC200" s="309"/>
      <c r="BD200" s="309"/>
      <c r="BE200" s="309"/>
      <c r="BF200" s="309"/>
      <c r="BG200" s="309"/>
      <c r="BH200" s="309"/>
      <c r="BI200" s="309"/>
      <c r="BJ200" s="309"/>
      <c r="BK200" s="309"/>
      <c r="BL200" s="309"/>
      <c r="BM200" s="309"/>
      <c r="BN200" s="309"/>
      <c r="BO200" s="309"/>
      <c r="BP200" s="309"/>
      <c r="BQ200" s="309"/>
      <c r="BR200" s="309"/>
      <c r="BS200" s="309"/>
      <c r="BT200" s="309"/>
      <c r="BU200" s="309"/>
      <c r="BV200" s="309"/>
      <c r="BW200" s="309"/>
      <c r="BX200" s="309"/>
      <c r="BY200" s="309"/>
      <c r="BZ200" s="309"/>
      <c r="CA200" s="309"/>
      <c r="CB200" s="309"/>
      <c r="CC200" s="309"/>
      <c r="CD200" s="309"/>
      <c r="CE200" s="309"/>
      <c r="CF200" s="309"/>
      <c r="CG200" s="309"/>
      <c r="CH200" s="309"/>
      <c r="CI200" s="309"/>
      <c r="CJ200" s="309"/>
      <c r="CK200" s="309"/>
      <c r="CL200" s="309"/>
      <c r="CM200" s="309"/>
      <c r="CN200" s="309"/>
      <c r="CO200" s="309"/>
      <c r="CP200" s="309"/>
      <c r="CQ200" s="309"/>
    </row>
    <row r="201" spans="1:95" ht="12.75">
      <c r="A201" s="309"/>
      <c r="B201" s="309"/>
      <c r="C201" s="309"/>
      <c r="D201" s="309"/>
      <c r="E201" s="309"/>
      <c r="F201" s="309"/>
      <c r="G201" s="309"/>
      <c r="H201" s="309"/>
      <c r="I201" s="309"/>
      <c r="J201" s="309"/>
      <c r="K201" s="309"/>
      <c r="L201" s="309"/>
      <c r="M201" s="309"/>
      <c r="N201" s="309"/>
      <c r="O201" s="309"/>
      <c r="P201" s="309"/>
      <c r="Q201" s="309"/>
      <c r="R201" s="309"/>
      <c r="S201" s="309"/>
      <c r="T201" s="309"/>
      <c r="U201" s="309"/>
      <c r="V201" s="309"/>
      <c r="W201" s="309"/>
      <c r="X201" s="309"/>
      <c r="Y201" s="309"/>
      <c r="Z201" s="309"/>
      <c r="AA201" s="309"/>
      <c r="AB201" s="309"/>
      <c r="AC201" s="309"/>
      <c r="AD201" s="309"/>
      <c r="AE201" s="309"/>
      <c r="AF201" s="309"/>
      <c r="AG201" s="309"/>
      <c r="AH201" s="309"/>
      <c r="AI201" s="309"/>
      <c r="AJ201" s="309"/>
      <c r="AK201" s="309"/>
      <c r="AL201" s="309"/>
      <c r="AM201" s="309"/>
      <c r="AN201" s="309"/>
      <c r="AO201" s="309"/>
      <c r="AP201" s="309"/>
      <c r="AQ201" s="309"/>
      <c r="AR201" s="309"/>
      <c r="AS201" s="309"/>
      <c r="AT201" s="309"/>
      <c r="AU201" s="309"/>
      <c r="AV201" s="309"/>
      <c r="AW201" s="309"/>
      <c r="AX201" s="309"/>
      <c r="AY201" s="309"/>
      <c r="AZ201" s="309"/>
      <c r="BA201" s="309"/>
      <c r="BB201" s="309"/>
      <c r="BC201" s="309"/>
      <c r="BD201" s="309"/>
      <c r="BE201" s="309"/>
      <c r="BF201" s="309"/>
      <c r="BG201" s="309"/>
      <c r="BH201" s="309"/>
      <c r="BI201" s="309"/>
      <c r="BJ201" s="309"/>
      <c r="BK201" s="309"/>
      <c r="BL201" s="309"/>
      <c r="BM201" s="309"/>
      <c r="BN201" s="309"/>
      <c r="BO201" s="309"/>
      <c r="BP201" s="309"/>
      <c r="BQ201" s="309"/>
      <c r="BR201" s="309"/>
      <c r="BS201" s="309"/>
      <c r="BT201" s="309"/>
      <c r="BU201" s="309"/>
      <c r="BV201" s="309"/>
      <c r="BW201" s="309"/>
      <c r="BX201" s="309"/>
      <c r="BY201" s="309"/>
      <c r="BZ201" s="309"/>
      <c r="CA201" s="309"/>
      <c r="CB201" s="309"/>
      <c r="CC201" s="309"/>
      <c r="CD201" s="309"/>
      <c r="CE201" s="309"/>
      <c r="CF201" s="309"/>
      <c r="CG201" s="309"/>
      <c r="CH201" s="309"/>
      <c r="CI201" s="309"/>
      <c r="CJ201" s="309"/>
      <c r="CK201" s="309"/>
      <c r="CL201" s="309"/>
      <c r="CM201" s="309"/>
      <c r="CN201" s="309"/>
      <c r="CO201" s="309"/>
      <c r="CP201" s="309"/>
      <c r="CQ201" s="309"/>
    </row>
    <row r="202" spans="1:95" ht="12.75">
      <c r="A202" s="309"/>
      <c r="B202" s="309"/>
      <c r="C202" s="309"/>
      <c r="D202" s="309"/>
      <c r="E202" s="309"/>
      <c r="F202" s="309"/>
      <c r="G202" s="309"/>
      <c r="H202" s="309"/>
      <c r="I202" s="309"/>
      <c r="J202" s="309"/>
      <c r="K202" s="309"/>
      <c r="L202" s="309"/>
      <c r="M202" s="309"/>
      <c r="N202" s="309"/>
      <c r="O202" s="309"/>
      <c r="P202" s="309"/>
      <c r="Q202" s="309"/>
      <c r="R202" s="309"/>
      <c r="S202" s="309"/>
      <c r="T202" s="309"/>
      <c r="U202" s="309"/>
      <c r="V202" s="309"/>
      <c r="W202" s="309"/>
      <c r="X202" s="309"/>
      <c r="Y202" s="309"/>
      <c r="Z202" s="309"/>
      <c r="AA202" s="309"/>
      <c r="AB202" s="309"/>
      <c r="AC202" s="309"/>
      <c r="AD202" s="309"/>
      <c r="AE202" s="309"/>
      <c r="AF202" s="309"/>
      <c r="AG202" s="309"/>
      <c r="AH202" s="309"/>
      <c r="AI202" s="309"/>
      <c r="AJ202" s="309"/>
      <c r="AK202" s="309"/>
      <c r="AL202" s="309"/>
      <c r="AM202" s="309"/>
      <c r="AN202" s="309"/>
      <c r="AO202" s="309"/>
      <c r="AP202" s="309"/>
      <c r="AQ202" s="309"/>
      <c r="AR202" s="309"/>
      <c r="AS202" s="309"/>
      <c r="AT202" s="309"/>
      <c r="AU202" s="309"/>
      <c r="AV202" s="309"/>
      <c r="AW202" s="309"/>
      <c r="AX202" s="309"/>
      <c r="AY202" s="309"/>
      <c r="AZ202" s="309"/>
      <c r="BA202" s="309"/>
      <c r="BB202" s="309"/>
      <c r="BC202" s="309"/>
      <c r="BD202" s="309"/>
      <c r="BE202" s="309"/>
      <c r="BF202" s="309"/>
      <c r="BG202" s="309"/>
      <c r="BH202" s="309"/>
      <c r="BI202" s="309"/>
      <c r="BJ202" s="309"/>
      <c r="BK202" s="309"/>
      <c r="BL202" s="309"/>
      <c r="BM202" s="309"/>
      <c r="BN202" s="309"/>
      <c r="BO202" s="309"/>
      <c r="BP202" s="309"/>
      <c r="BQ202" s="309"/>
      <c r="BR202" s="309"/>
      <c r="BS202" s="309"/>
      <c r="BT202" s="309"/>
      <c r="BU202" s="309"/>
      <c r="BV202" s="309"/>
      <c r="BW202" s="309"/>
      <c r="BX202" s="309"/>
      <c r="BY202" s="309"/>
      <c r="BZ202" s="309"/>
      <c r="CA202" s="309"/>
      <c r="CB202" s="309"/>
      <c r="CC202" s="309"/>
      <c r="CD202" s="309"/>
      <c r="CE202" s="309"/>
      <c r="CF202" s="309"/>
      <c r="CG202" s="309"/>
      <c r="CH202" s="309"/>
      <c r="CI202" s="309"/>
      <c r="CJ202" s="309"/>
      <c r="CK202" s="309"/>
      <c r="CL202" s="309"/>
      <c r="CM202" s="309"/>
      <c r="CN202" s="309"/>
      <c r="CO202" s="309"/>
      <c r="CP202" s="309"/>
      <c r="CQ202" s="309"/>
    </row>
    <row r="203" spans="1:95" ht="12.75">
      <c r="A203" s="309"/>
      <c r="B203" s="309"/>
      <c r="C203" s="309"/>
      <c r="D203" s="309"/>
      <c r="E203" s="309"/>
      <c r="F203" s="309"/>
      <c r="G203" s="309"/>
      <c r="H203" s="309"/>
      <c r="I203" s="309"/>
      <c r="J203" s="309"/>
      <c r="K203" s="309"/>
      <c r="L203" s="309"/>
      <c r="M203" s="309"/>
      <c r="N203" s="309"/>
      <c r="O203" s="309"/>
      <c r="P203" s="309"/>
      <c r="Q203" s="309"/>
      <c r="R203" s="309"/>
      <c r="S203" s="309"/>
      <c r="T203" s="309"/>
      <c r="U203" s="309"/>
      <c r="V203" s="309"/>
      <c r="W203" s="309"/>
      <c r="X203" s="309"/>
      <c r="Y203" s="309"/>
      <c r="Z203" s="309"/>
      <c r="AA203" s="309"/>
      <c r="AB203" s="309"/>
      <c r="AC203" s="309"/>
      <c r="AD203" s="309"/>
      <c r="AE203" s="309"/>
      <c r="AF203" s="309"/>
      <c r="AG203" s="309"/>
      <c r="AH203" s="309"/>
      <c r="AI203" s="309"/>
      <c r="AJ203" s="309"/>
      <c r="AK203" s="309"/>
      <c r="AL203" s="309"/>
      <c r="AM203" s="309"/>
      <c r="AN203" s="309"/>
      <c r="AO203" s="309"/>
      <c r="AP203" s="309"/>
      <c r="AQ203" s="309"/>
      <c r="AR203" s="309"/>
      <c r="AS203" s="309"/>
      <c r="AT203" s="309"/>
      <c r="AU203" s="309"/>
      <c r="AV203" s="309"/>
      <c r="AW203" s="309"/>
      <c r="AX203" s="309"/>
      <c r="AY203" s="309"/>
      <c r="AZ203" s="309"/>
      <c r="BA203" s="309"/>
      <c r="BB203" s="309"/>
      <c r="BC203" s="309"/>
      <c r="BD203" s="309"/>
      <c r="BE203" s="309"/>
      <c r="BF203" s="309"/>
      <c r="BG203" s="309"/>
      <c r="BH203" s="309"/>
      <c r="BI203" s="309"/>
      <c r="BJ203" s="309"/>
      <c r="BK203" s="309"/>
      <c r="BL203" s="309"/>
      <c r="BM203" s="309"/>
      <c r="BN203" s="309"/>
      <c r="BO203" s="309"/>
      <c r="BP203" s="309"/>
      <c r="BQ203" s="309"/>
      <c r="BR203" s="309"/>
      <c r="BS203" s="309"/>
      <c r="BT203" s="309"/>
      <c r="BU203" s="309"/>
      <c r="BV203" s="309"/>
      <c r="BW203" s="309"/>
      <c r="BX203" s="309"/>
      <c r="BY203" s="309"/>
      <c r="BZ203" s="309"/>
      <c r="CA203" s="309"/>
      <c r="CB203" s="309"/>
      <c r="CC203" s="309"/>
      <c r="CD203" s="309"/>
      <c r="CE203" s="309"/>
      <c r="CF203" s="309"/>
      <c r="CG203" s="309"/>
      <c r="CH203" s="309"/>
      <c r="CI203" s="309"/>
      <c r="CJ203" s="309"/>
      <c r="CK203" s="309"/>
      <c r="CL203" s="309"/>
      <c r="CM203" s="309"/>
      <c r="CN203" s="309"/>
      <c r="CO203" s="309"/>
      <c r="CP203" s="309"/>
      <c r="CQ203" s="309"/>
    </row>
    <row r="204" spans="1:95" ht="12.75">
      <c r="A204" s="309"/>
      <c r="B204" s="309"/>
      <c r="C204" s="309"/>
      <c r="D204" s="309"/>
      <c r="E204" s="309"/>
      <c r="F204" s="309"/>
      <c r="G204" s="309"/>
      <c r="H204" s="309"/>
      <c r="I204" s="309"/>
      <c r="J204" s="309"/>
      <c r="K204" s="309"/>
      <c r="L204" s="309"/>
      <c r="M204" s="309"/>
      <c r="N204" s="309"/>
      <c r="O204" s="309"/>
      <c r="P204" s="309"/>
      <c r="Q204" s="309"/>
      <c r="R204" s="309"/>
      <c r="S204" s="309"/>
      <c r="T204" s="309"/>
      <c r="U204" s="309"/>
      <c r="V204" s="309"/>
      <c r="W204" s="309"/>
      <c r="X204" s="309"/>
      <c r="Y204" s="309"/>
      <c r="Z204" s="309"/>
      <c r="AA204" s="309"/>
      <c r="AB204" s="309"/>
      <c r="AC204" s="309"/>
      <c r="AD204" s="309"/>
      <c r="AE204" s="309"/>
      <c r="AF204" s="309"/>
      <c r="AG204" s="309"/>
      <c r="AH204" s="309"/>
      <c r="AI204" s="309"/>
      <c r="AJ204" s="309"/>
      <c r="AK204" s="309"/>
      <c r="AL204" s="309"/>
      <c r="AM204" s="309"/>
      <c r="AN204" s="309"/>
      <c r="AO204" s="309"/>
      <c r="AP204" s="309"/>
      <c r="AQ204" s="309"/>
      <c r="AR204" s="309"/>
      <c r="AS204" s="309"/>
      <c r="AT204" s="309"/>
      <c r="AU204" s="309"/>
      <c r="AV204" s="309"/>
      <c r="AW204" s="309"/>
      <c r="AX204" s="309"/>
      <c r="AY204" s="309"/>
      <c r="AZ204" s="309"/>
      <c r="BA204" s="309"/>
      <c r="BB204" s="309"/>
      <c r="BC204" s="309"/>
      <c r="BD204" s="309"/>
      <c r="BE204" s="309"/>
      <c r="BF204" s="309"/>
      <c r="BG204" s="309"/>
      <c r="BH204" s="309"/>
      <c r="BI204" s="309"/>
      <c r="BJ204" s="309"/>
      <c r="BK204" s="309"/>
      <c r="BL204" s="309"/>
      <c r="BM204" s="309"/>
      <c r="BN204" s="309"/>
      <c r="BO204" s="309"/>
      <c r="BP204" s="309"/>
      <c r="BQ204" s="309"/>
      <c r="BR204" s="309"/>
      <c r="BS204" s="309"/>
      <c r="BT204" s="309"/>
      <c r="BU204" s="309"/>
      <c r="BV204" s="309"/>
      <c r="BW204" s="309"/>
      <c r="BX204" s="309"/>
      <c r="BY204" s="309"/>
      <c r="BZ204" s="309"/>
      <c r="CA204" s="309"/>
      <c r="CB204" s="309"/>
      <c r="CC204" s="309"/>
      <c r="CD204" s="309"/>
      <c r="CE204" s="309"/>
      <c r="CF204" s="309"/>
      <c r="CG204" s="309"/>
      <c r="CH204" s="309"/>
      <c r="CI204" s="309"/>
      <c r="CJ204" s="309"/>
      <c r="CK204" s="309"/>
      <c r="CL204" s="309"/>
      <c r="CM204" s="309"/>
      <c r="CN204" s="309"/>
      <c r="CO204" s="309"/>
      <c r="CP204" s="309"/>
      <c r="CQ204" s="309"/>
    </row>
    <row r="205" spans="1:95" ht="12.75">
      <c r="A205" s="309"/>
      <c r="B205" s="309"/>
      <c r="C205" s="309"/>
      <c r="D205" s="309"/>
      <c r="E205" s="309"/>
      <c r="F205" s="309"/>
      <c r="G205" s="309"/>
      <c r="H205" s="309"/>
      <c r="I205" s="309"/>
      <c r="J205" s="309"/>
      <c r="K205" s="309"/>
      <c r="L205" s="309"/>
      <c r="M205" s="309"/>
      <c r="N205" s="309"/>
      <c r="O205" s="309"/>
      <c r="P205" s="309"/>
      <c r="Q205" s="309"/>
      <c r="R205" s="309"/>
      <c r="S205" s="309"/>
      <c r="T205" s="309"/>
      <c r="U205" s="309"/>
      <c r="V205" s="309"/>
      <c r="W205" s="309"/>
      <c r="X205" s="309"/>
      <c r="Y205" s="309"/>
      <c r="Z205" s="309"/>
      <c r="AA205" s="309"/>
      <c r="AB205" s="309"/>
      <c r="AC205" s="309"/>
      <c r="AD205" s="309"/>
      <c r="AE205" s="309"/>
      <c r="AF205" s="309"/>
      <c r="AG205" s="309"/>
      <c r="AH205" s="309"/>
      <c r="AI205" s="309"/>
      <c r="AJ205" s="309"/>
      <c r="AK205" s="309"/>
      <c r="AL205" s="309"/>
      <c r="AM205" s="309"/>
      <c r="AN205" s="309"/>
      <c r="AO205" s="309"/>
      <c r="AP205" s="309"/>
      <c r="AQ205" s="309"/>
      <c r="AR205" s="309"/>
      <c r="AS205" s="309"/>
      <c r="AT205" s="309"/>
      <c r="AU205" s="309"/>
      <c r="AV205" s="309"/>
      <c r="AW205" s="309"/>
      <c r="AX205" s="309"/>
      <c r="AY205" s="309"/>
      <c r="AZ205" s="309"/>
      <c r="BA205" s="309"/>
      <c r="BB205" s="309"/>
      <c r="BC205" s="309"/>
      <c r="BD205" s="309"/>
      <c r="BE205" s="309"/>
      <c r="BF205" s="309"/>
      <c r="BG205" s="309"/>
      <c r="BH205" s="309"/>
      <c r="BI205" s="309"/>
      <c r="BJ205" s="309"/>
      <c r="BK205" s="309"/>
      <c r="BL205" s="309"/>
      <c r="BM205" s="309"/>
      <c r="BN205" s="309"/>
      <c r="BO205" s="309"/>
      <c r="BP205" s="309"/>
      <c r="BQ205" s="309"/>
      <c r="BR205" s="309"/>
      <c r="BS205" s="309"/>
      <c r="BT205" s="309"/>
      <c r="BU205" s="309"/>
      <c r="BV205" s="309"/>
      <c r="BW205" s="309"/>
      <c r="BX205" s="309"/>
      <c r="BY205" s="309"/>
      <c r="BZ205" s="309"/>
      <c r="CA205" s="309"/>
      <c r="CB205" s="309"/>
      <c r="CC205" s="309"/>
      <c r="CD205" s="309"/>
      <c r="CE205" s="309"/>
      <c r="CF205" s="309"/>
      <c r="CG205" s="309"/>
      <c r="CH205" s="309"/>
      <c r="CI205" s="309"/>
      <c r="CJ205" s="309"/>
      <c r="CK205" s="309"/>
      <c r="CL205" s="309"/>
      <c r="CM205" s="309"/>
      <c r="CN205" s="309"/>
      <c r="CO205" s="309"/>
      <c r="CP205" s="309"/>
      <c r="CQ205" s="309"/>
    </row>
    <row r="206" spans="1:95" ht="12.75">
      <c r="A206" s="309"/>
      <c r="B206" s="309"/>
      <c r="C206" s="309"/>
      <c r="D206" s="309"/>
      <c r="E206" s="309"/>
      <c r="F206" s="309"/>
      <c r="G206" s="309"/>
      <c r="H206" s="309"/>
      <c r="I206" s="309"/>
      <c r="J206" s="309"/>
      <c r="K206" s="309"/>
      <c r="L206" s="309"/>
      <c r="M206" s="309"/>
      <c r="N206" s="309"/>
      <c r="O206" s="309"/>
      <c r="P206" s="309"/>
      <c r="Q206" s="309"/>
      <c r="R206" s="309"/>
      <c r="S206" s="309"/>
      <c r="T206" s="309"/>
      <c r="U206" s="309"/>
      <c r="V206" s="309"/>
      <c r="W206" s="309"/>
      <c r="X206" s="309"/>
      <c r="Y206" s="309"/>
      <c r="Z206" s="309"/>
      <c r="AA206" s="309"/>
      <c r="AB206" s="309"/>
      <c r="AC206" s="309"/>
      <c r="AD206" s="309"/>
      <c r="AE206" s="309"/>
      <c r="AF206" s="309"/>
      <c r="AG206" s="309"/>
      <c r="AH206" s="309"/>
      <c r="AI206" s="309"/>
      <c r="AJ206" s="309"/>
      <c r="AK206" s="309"/>
      <c r="AL206" s="309"/>
      <c r="AM206" s="309"/>
      <c r="AN206" s="309"/>
      <c r="AO206" s="309"/>
      <c r="AP206" s="309"/>
      <c r="AQ206" s="309"/>
      <c r="AR206" s="309"/>
      <c r="AS206" s="309"/>
      <c r="AT206" s="309"/>
      <c r="AU206" s="309"/>
      <c r="AV206" s="309"/>
      <c r="AW206" s="309"/>
      <c r="AX206" s="309"/>
      <c r="AY206" s="309"/>
      <c r="AZ206" s="309"/>
      <c r="BA206" s="309"/>
      <c r="BB206" s="309"/>
      <c r="BC206" s="309"/>
      <c r="BD206" s="309"/>
      <c r="BE206" s="309"/>
      <c r="BF206" s="309"/>
      <c r="BG206" s="309"/>
      <c r="BH206" s="309"/>
      <c r="BI206" s="309"/>
      <c r="BJ206" s="309"/>
      <c r="BK206" s="309"/>
      <c r="BL206" s="309"/>
      <c r="BM206" s="309"/>
      <c r="BN206" s="309"/>
      <c r="BO206" s="309"/>
      <c r="BP206" s="309"/>
      <c r="BQ206" s="309"/>
      <c r="BR206" s="309"/>
      <c r="BS206" s="309"/>
      <c r="BT206" s="309"/>
      <c r="BU206" s="309"/>
      <c r="BV206" s="309"/>
      <c r="BW206" s="309"/>
      <c r="BX206" s="309"/>
      <c r="BY206" s="309"/>
      <c r="BZ206" s="309"/>
      <c r="CA206" s="309"/>
      <c r="CB206" s="309"/>
      <c r="CC206" s="309"/>
      <c r="CD206" s="309"/>
      <c r="CE206" s="309"/>
      <c r="CF206" s="309"/>
      <c r="CG206" s="309"/>
      <c r="CH206" s="309"/>
      <c r="CI206" s="309"/>
      <c r="CJ206" s="309"/>
      <c r="CK206" s="309"/>
      <c r="CL206" s="309"/>
      <c r="CM206" s="309"/>
      <c r="CN206" s="309"/>
      <c r="CO206" s="309"/>
      <c r="CP206" s="309"/>
      <c r="CQ206" s="309"/>
    </row>
    <row r="207" spans="1:95" ht="12.75">
      <c r="A207" s="309"/>
      <c r="B207" s="309"/>
      <c r="C207" s="309"/>
      <c r="D207" s="309"/>
      <c r="E207" s="309"/>
      <c r="F207" s="309"/>
      <c r="G207" s="309"/>
      <c r="H207" s="309"/>
      <c r="I207" s="309"/>
      <c r="J207" s="309"/>
      <c r="K207" s="309"/>
      <c r="L207" s="309"/>
      <c r="M207" s="309"/>
      <c r="N207" s="309"/>
      <c r="O207" s="309"/>
      <c r="P207" s="309"/>
      <c r="Q207" s="309"/>
      <c r="R207" s="309"/>
      <c r="S207" s="309"/>
      <c r="T207" s="309"/>
      <c r="U207" s="309"/>
      <c r="V207" s="309"/>
      <c r="W207" s="309"/>
      <c r="X207" s="309"/>
      <c r="Y207" s="309"/>
      <c r="Z207" s="309"/>
      <c r="AA207" s="309"/>
      <c r="AB207" s="309"/>
      <c r="AC207" s="309"/>
      <c r="AD207" s="309"/>
      <c r="AE207" s="309"/>
      <c r="AF207" s="309"/>
      <c r="AG207" s="309"/>
      <c r="AH207" s="309"/>
      <c r="AI207" s="309"/>
      <c r="AJ207" s="309"/>
      <c r="AK207" s="309"/>
      <c r="AL207" s="309"/>
      <c r="AM207" s="309"/>
      <c r="AN207" s="309"/>
      <c r="AO207" s="309"/>
      <c r="AP207" s="309"/>
      <c r="AQ207" s="309"/>
      <c r="AR207" s="309"/>
      <c r="AS207" s="309"/>
      <c r="AT207" s="309"/>
      <c r="AU207" s="309"/>
      <c r="AV207" s="309"/>
      <c r="AW207" s="309"/>
      <c r="AX207" s="309"/>
      <c r="AY207" s="309"/>
      <c r="AZ207" s="309"/>
      <c r="BA207" s="309"/>
      <c r="BB207" s="309"/>
      <c r="BC207" s="309"/>
      <c r="BD207" s="309"/>
      <c r="BE207" s="309"/>
      <c r="BF207" s="309"/>
      <c r="BG207" s="309"/>
      <c r="BH207" s="309"/>
      <c r="BI207" s="309"/>
      <c r="BJ207" s="309"/>
      <c r="BK207" s="309"/>
      <c r="BL207" s="309"/>
      <c r="BM207" s="309"/>
      <c r="BN207" s="309"/>
      <c r="BO207" s="309"/>
      <c r="BP207" s="309"/>
      <c r="BQ207" s="309"/>
      <c r="BR207" s="309"/>
      <c r="BS207" s="309"/>
      <c r="BT207" s="309"/>
      <c r="BU207" s="309"/>
      <c r="BV207" s="309"/>
      <c r="BW207" s="309"/>
      <c r="BX207" s="309"/>
      <c r="BY207" s="309"/>
      <c r="BZ207" s="309"/>
      <c r="CA207" s="309"/>
      <c r="CB207" s="309"/>
      <c r="CC207" s="309"/>
      <c r="CD207" s="309"/>
      <c r="CE207" s="309"/>
      <c r="CF207" s="309"/>
      <c r="CG207" s="309"/>
      <c r="CH207" s="309"/>
      <c r="CI207" s="309"/>
      <c r="CJ207" s="309"/>
      <c r="CK207" s="309"/>
      <c r="CL207" s="309"/>
      <c r="CM207" s="309"/>
      <c r="CN207" s="309"/>
      <c r="CO207" s="309"/>
      <c r="CP207" s="309"/>
      <c r="CQ207" s="309"/>
    </row>
    <row r="208" spans="1:95" ht="12.75">
      <c r="A208" s="309"/>
      <c r="B208" s="309"/>
      <c r="C208" s="309"/>
      <c r="D208" s="309"/>
      <c r="E208" s="309"/>
      <c r="F208" s="309"/>
      <c r="G208" s="309"/>
      <c r="H208" s="309"/>
      <c r="I208" s="309"/>
      <c r="J208" s="309"/>
      <c r="K208" s="309"/>
      <c r="L208" s="309"/>
      <c r="M208" s="309"/>
      <c r="N208" s="309"/>
      <c r="O208" s="309"/>
      <c r="P208" s="309"/>
      <c r="Q208" s="309"/>
      <c r="R208" s="309"/>
      <c r="S208" s="309"/>
      <c r="T208" s="309"/>
      <c r="U208" s="309"/>
      <c r="V208" s="309"/>
      <c r="W208" s="309"/>
      <c r="X208" s="309"/>
      <c r="Y208" s="309"/>
      <c r="Z208" s="309"/>
      <c r="AA208" s="309"/>
      <c r="AB208" s="309"/>
      <c r="AC208" s="309"/>
      <c r="AD208" s="309"/>
      <c r="AE208" s="309"/>
      <c r="AF208" s="309"/>
      <c r="AG208" s="309"/>
      <c r="AH208" s="309"/>
      <c r="AI208" s="309"/>
      <c r="AJ208" s="309"/>
      <c r="AK208" s="309"/>
      <c r="AL208" s="309"/>
      <c r="AM208" s="309"/>
      <c r="AN208" s="309"/>
      <c r="AO208" s="309"/>
      <c r="AP208" s="309"/>
      <c r="AQ208" s="309"/>
      <c r="AR208" s="309"/>
      <c r="AS208" s="309"/>
      <c r="AT208" s="309"/>
      <c r="AU208" s="309"/>
      <c r="AV208" s="309"/>
      <c r="AW208" s="309"/>
      <c r="AX208" s="309"/>
      <c r="AY208" s="309"/>
      <c r="AZ208" s="309"/>
      <c r="BA208" s="309"/>
      <c r="BB208" s="309"/>
      <c r="BC208" s="309"/>
      <c r="BD208" s="309"/>
      <c r="BE208" s="309"/>
      <c r="BF208" s="309"/>
      <c r="BG208" s="309"/>
      <c r="BH208" s="309"/>
      <c r="BI208" s="309"/>
      <c r="BJ208" s="309"/>
      <c r="BK208" s="309"/>
      <c r="BL208" s="309"/>
      <c r="BM208" s="309"/>
      <c r="BN208" s="309"/>
      <c r="BO208" s="309"/>
      <c r="BP208" s="309"/>
      <c r="BQ208" s="309"/>
      <c r="BR208" s="309"/>
      <c r="BS208" s="309"/>
      <c r="BT208" s="309"/>
      <c r="BU208" s="309"/>
      <c r="BV208" s="309"/>
      <c r="BW208" s="309"/>
      <c r="BX208" s="309"/>
      <c r="BY208" s="309"/>
      <c r="BZ208" s="309"/>
      <c r="CA208" s="309"/>
      <c r="CB208" s="309"/>
      <c r="CC208" s="309"/>
      <c r="CD208" s="309"/>
      <c r="CE208" s="309"/>
      <c r="CF208" s="309"/>
      <c r="CG208" s="309"/>
      <c r="CH208" s="309"/>
      <c r="CI208" s="309"/>
      <c r="CJ208" s="309"/>
      <c r="CK208" s="309"/>
      <c r="CL208" s="309"/>
      <c r="CM208" s="309"/>
      <c r="CN208" s="309"/>
      <c r="CO208" s="309"/>
      <c r="CP208" s="309"/>
      <c r="CQ208" s="309"/>
    </row>
    <row r="209" spans="1:95" ht="12.75">
      <c r="A209" s="309"/>
      <c r="B209" s="309"/>
      <c r="C209" s="309"/>
      <c r="D209" s="309"/>
      <c r="E209" s="309"/>
      <c r="F209" s="309"/>
      <c r="G209" s="309"/>
      <c r="H209" s="309"/>
      <c r="I209" s="309"/>
      <c r="J209" s="309"/>
      <c r="K209" s="309"/>
      <c r="L209" s="309"/>
      <c r="M209" s="309"/>
      <c r="N209" s="309"/>
      <c r="O209" s="309"/>
      <c r="P209" s="309"/>
      <c r="Q209" s="309"/>
      <c r="R209" s="309"/>
      <c r="S209" s="309"/>
      <c r="T209" s="309"/>
      <c r="U209" s="309"/>
      <c r="V209" s="309"/>
      <c r="W209" s="309"/>
      <c r="X209" s="309"/>
      <c r="Y209" s="309"/>
      <c r="Z209" s="309"/>
      <c r="AA209" s="309"/>
      <c r="AB209" s="309"/>
      <c r="AC209" s="309"/>
      <c r="AD209" s="309"/>
      <c r="AE209" s="309"/>
      <c r="AF209" s="309"/>
      <c r="AG209" s="309"/>
      <c r="AH209" s="309"/>
      <c r="AI209" s="309"/>
      <c r="AJ209" s="309"/>
      <c r="AK209" s="309"/>
      <c r="AL209" s="309"/>
      <c r="AM209" s="309"/>
      <c r="AN209" s="309"/>
      <c r="AO209" s="309"/>
      <c r="AP209" s="309"/>
      <c r="AQ209" s="309"/>
      <c r="AR209" s="309"/>
      <c r="AS209" s="309"/>
      <c r="AT209" s="309"/>
      <c r="AU209" s="309"/>
      <c r="AV209" s="309"/>
      <c r="AW209" s="309"/>
      <c r="AX209" s="309"/>
      <c r="AY209" s="309"/>
      <c r="AZ209" s="309"/>
      <c r="BA209" s="309"/>
      <c r="BB209" s="309"/>
      <c r="BC209" s="309"/>
      <c r="BD209" s="309"/>
      <c r="BE209" s="309"/>
      <c r="BF209" s="309"/>
      <c r="BG209" s="309"/>
      <c r="BH209" s="309"/>
      <c r="BI209" s="309"/>
      <c r="BJ209" s="309"/>
      <c r="BK209" s="309"/>
      <c r="BL209" s="309"/>
      <c r="BM209" s="309"/>
      <c r="BN209" s="309"/>
      <c r="BO209" s="309"/>
      <c r="BP209" s="309"/>
      <c r="BQ209" s="309"/>
      <c r="BR209" s="309"/>
      <c r="BS209" s="309"/>
      <c r="BT209" s="309"/>
      <c r="BU209" s="309"/>
      <c r="BV209" s="309"/>
      <c r="BW209" s="309"/>
      <c r="BX209" s="309"/>
      <c r="BY209" s="309"/>
      <c r="BZ209" s="309"/>
      <c r="CA209" s="309"/>
      <c r="CB209" s="309"/>
      <c r="CC209" s="309"/>
      <c r="CD209" s="309"/>
      <c r="CE209" s="309"/>
      <c r="CF209" s="309"/>
      <c r="CG209" s="309"/>
      <c r="CH209" s="309"/>
      <c r="CI209" s="309"/>
      <c r="CJ209" s="309"/>
      <c r="CK209" s="309"/>
      <c r="CL209" s="309"/>
      <c r="CM209" s="309"/>
      <c r="CN209" s="309"/>
      <c r="CO209" s="309"/>
      <c r="CP209" s="309"/>
      <c r="CQ209" s="309"/>
    </row>
    <row r="210" spans="1:95" ht="12.75">
      <c r="A210" s="309"/>
      <c r="B210" s="309"/>
      <c r="C210" s="309"/>
      <c r="D210" s="309"/>
      <c r="E210" s="309"/>
      <c r="F210" s="309"/>
      <c r="G210" s="309"/>
      <c r="H210" s="309"/>
      <c r="I210" s="309"/>
      <c r="J210" s="309"/>
      <c r="K210" s="309"/>
      <c r="L210" s="309"/>
      <c r="M210" s="309"/>
      <c r="N210" s="309"/>
      <c r="O210" s="309"/>
      <c r="P210" s="309"/>
      <c r="Q210" s="309"/>
      <c r="R210" s="309"/>
      <c r="S210" s="309"/>
      <c r="T210" s="309"/>
      <c r="U210" s="309"/>
      <c r="V210" s="309"/>
      <c r="W210" s="309"/>
      <c r="X210" s="309"/>
      <c r="Y210" s="309"/>
      <c r="Z210" s="309"/>
      <c r="AA210" s="309"/>
      <c r="AB210" s="309"/>
      <c r="AC210" s="309"/>
      <c r="AD210" s="309"/>
      <c r="AE210" s="309"/>
      <c r="AF210" s="309"/>
      <c r="AG210" s="309"/>
      <c r="AH210" s="309"/>
      <c r="AI210" s="309"/>
      <c r="AJ210" s="309"/>
      <c r="AK210" s="309"/>
      <c r="AL210" s="309"/>
      <c r="AM210" s="309"/>
      <c r="AN210" s="309"/>
      <c r="AO210" s="309"/>
      <c r="AP210" s="309"/>
      <c r="AQ210" s="309"/>
      <c r="AR210" s="309"/>
      <c r="AS210" s="309"/>
      <c r="AT210" s="309"/>
      <c r="AU210" s="309"/>
      <c r="AV210" s="309"/>
      <c r="AW210" s="309"/>
      <c r="AX210" s="309"/>
      <c r="AY210" s="309"/>
      <c r="AZ210" s="309"/>
      <c r="BA210" s="309"/>
      <c r="BB210" s="309"/>
      <c r="BC210" s="309"/>
      <c r="BD210" s="309"/>
      <c r="BE210" s="309"/>
      <c r="BF210" s="309"/>
      <c r="BG210" s="309"/>
      <c r="BH210" s="309"/>
      <c r="BI210" s="309"/>
      <c r="BJ210" s="309"/>
      <c r="BK210" s="309"/>
      <c r="BL210" s="309"/>
      <c r="BM210" s="309"/>
      <c r="BN210" s="309"/>
      <c r="BO210" s="309"/>
      <c r="BP210" s="309"/>
      <c r="BQ210" s="309"/>
      <c r="BR210" s="309"/>
      <c r="BS210" s="309"/>
      <c r="BT210" s="309"/>
      <c r="BU210" s="309"/>
      <c r="BV210" s="309"/>
      <c r="BW210" s="309"/>
      <c r="BX210" s="309"/>
      <c r="BY210" s="309"/>
      <c r="BZ210" s="309"/>
      <c r="CA210" s="309"/>
      <c r="CB210" s="309"/>
      <c r="CC210" s="309"/>
      <c r="CD210" s="309"/>
      <c r="CE210" s="309"/>
      <c r="CF210" s="309"/>
      <c r="CG210" s="309"/>
      <c r="CH210" s="309"/>
      <c r="CI210" s="309"/>
      <c r="CJ210" s="309"/>
      <c r="CK210" s="309"/>
      <c r="CL210" s="309"/>
      <c r="CM210" s="309"/>
      <c r="CN210" s="309"/>
      <c r="CO210" s="309"/>
      <c r="CP210" s="309"/>
      <c r="CQ210" s="309"/>
    </row>
    <row r="211" spans="1:95" ht="12.75">
      <c r="A211" s="309"/>
      <c r="B211" s="309"/>
      <c r="C211" s="309"/>
      <c r="D211" s="309"/>
      <c r="E211" s="309"/>
      <c r="F211" s="309"/>
      <c r="G211" s="309"/>
      <c r="H211" s="309"/>
      <c r="I211" s="309"/>
      <c r="J211" s="309"/>
      <c r="K211" s="309"/>
      <c r="L211" s="309"/>
      <c r="M211" s="309"/>
      <c r="N211" s="309"/>
      <c r="O211" s="309"/>
      <c r="P211" s="309"/>
      <c r="Q211" s="309"/>
      <c r="R211" s="309"/>
      <c r="S211" s="309"/>
      <c r="T211" s="309"/>
      <c r="U211" s="309"/>
      <c r="V211" s="309"/>
      <c r="W211" s="309"/>
      <c r="X211" s="309"/>
      <c r="Y211" s="309"/>
      <c r="Z211" s="309"/>
      <c r="AA211" s="309"/>
      <c r="AB211" s="309"/>
      <c r="AC211" s="309"/>
      <c r="AD211" s="309"/>
      <c r="AE211" s="309"/>
      <c r="AF211" s="309"/>
      <c r="AG211" s="309"/>
      <c r="AH211" s="309"/>
      <c r="AI211" s="309"/>
      <c r="AJ211" s="309"/>
      <c r="AK211" s="309"/>
      <c r="AL211" s="309"/>
      <c r="AM211" s="309"/>
      <c r="AN211" s="309"/>
      <c r="AO211" s="309"/>
      <c r="AP211" s="309"/>
      <c r="AQ211" s="309"/>
      <c r="AR211" s="309"/>
      <c r="AS211" s="309"/>
      <c r="AT211" s="309"/>
      <c r="AU211" s="309"/>
      <c r="AV211" s="309"/>
      <c r="AW211" s="309"/>
      <c r="AX211" s="309"/>
      <c r="AY211" s="309"/>
      <c r="AZ211" s="309"/>
      <c r="BA211" s="309"/>
      <c r="BB211" s="309"/>
      <c r="BC211" s="309"/>
      <c r="BD211" s="309"/>
      <c r="BE211" s="309"/>
      <c r="BF211" s="309"/>
      <c r="BG211" s="309"/>
      <c r="BH211" s="309"/>
      <c r="BI211" s="309"/>
      <c r="BJ211" s="309"/>
      <c r="BK211" s="309"/>
      <c r="BL211" s="309"/>
      <c r="BM211" s="309"/>
      <c r="BN211" s="309"/>
      <c r="BO211" s="309"/>
      <c r="BP211" s="309"/>
      <c r="BQ211" s="309"/>
      <c r="BR211" s="309"/>
      <c r="BS211" s="309"/>
      <c r="BT211" s="309"/>
      <c r="BU211" s="309"/>
      <c r="BV211" s="309"/>
      <c r="BW211" s="309"/>
      <c r="BX211" s="309"/>
      <c r="BY211" s="309"/>
      <c r="BZ211" s="309"/>
      <c r="CA211" s="309"/>
      <c r="CB211" s="309"/>
      <c r="CC211" s="309"/>
      <c r="CD211" s="309"/>
      <c r="CE211" s="309"/>
      <c r="CF211" s="309"/>
      <c r="CG211" s="309"/>
      <c r="CH211" s="309"/>
      <c r="CI211" s="309"/>
      <c r="CJ211" s="309"/>
      <c r="CK211" s="309"/>
      <c r="CL211" s="309"/>
      <c r="CM211" s="309"/>
      <c r="CN211" s="309"/>
      <c r="CO211" s="309"/>
      <c r="CP211" s="309"/>
      <c r="CQ211" s="309"/>
    </row>
    <row r="212" spans="1:95" ht="12.75">
      <c r="A212" s="309"/>
      <c r="B212" s="309"/>
      <c r="C212" s="309"/>
      <c r="D212" s="309"/>
      <c r="E212" s="309"/>
      <c r="F212" s="309"/>
      <c r="G212" s="309"/>
      <c r="H212" s="309"/>
      <c r="I212" s="309"/>
      <c r="J212" s="309"/>
      <c r="K212" s="309"/>
      <c r="L212" s="309"/>
      <c r="M212" s="309"/>
      <c r="N212" s="309"/>
      <c r="O212" s="309"/>
      <c r="P212" s="309"/>
      <c r="Q212" s="309"/>
      <c r="R212" s="309"/>
      <c r="S212" s="309"/>
      <c r="T212" s="309"/>
      <c r="U212" s="309"/>
      <c r="V212" s="309"/>
      <c r="W212" s="309"/>
      <c r="X212" s="309"/>
      <c r="Y212" s="309"/>
      <c r="Z212" s="309"/>
      <c r="AA212" s="309"/>
      <c r="AB212" s="309"/>
      <c r="AC212" s="309"/>
      <c r="AD212" s="309"/>
      <c r="AE212" s="309"/>
      <c r="AF212" s="309"/>
      <c r="AG212" s="309"/>
      <c r="AH212" s="309"/>
      <c r="AI212" s="309"/>
      <c r="AJ212" s="309"/>
      <c r="AK212" s="309"/>
      <c r="AL212" s="309"/>
      <c r="AM212" s="309"/>
      <c r="AN212" s="309"/>
      <c r="AO212" s="309"/>
      <c r="AP212" s="309"/>
      <c r="AQ212" s="309"/>
      <c r="AR212" s="309"/>
      <c r="AS212" s="309"/>
      <c r="AT212" s="309"/>
      <c r="AU212" s="309"/>
      <c r="AV212" s="309"/>
      <c r="AW212" s="309"/>
      <c r="AX212" s="309"/>
      <c r="AY212" s="309"/>
      <c r="AZ212" s="309"/>
      <c r="BA212" s="309"/>
      <c r="BB212" s="309"/>
      <c r="BC212" s="309"/>
      <c r="BD212" s="309"/>
      <c r="BE212" s="309"/>
      <c r="BF212" s="309"/>
      <c r="BG212" s="309"/>
      <c r="BH212" s="309"/>
      <c r="BI212" s="309"/>
      <c r="BJ212" s="309"/>
      <c r="BK212" s="309"/>
      <c r="BL212" s="309"/>
      <c r="BM212" s="309"/>
      <c r="BN212" s="309"/>
      <c r="BO212" s="309"/>
      <c r="BP212" s="309"/>
      <c r="BQ212" s="309"/>
      <c r="BR212" s="309"/>
      <c r="BS212" s="309"/>
      <c r="BT212" s="309"/>
      <c r="BU212" s="309"/>
      <c r="BV212" s="309"/>
      <c r="BW212" s="309"/>
      <c r="BX212" s="309"/>
      <c r="BY212" s="309"/>
      <c r="BZ212" s="309"/>
      <c r="CA212" s="309"/>
      <c r="CB212" s="309"/>
      <c r="CC212" s="309"/>
      <c r="CD212" s="309"/>
      <c r="CE212" s="309"/>
      <c r="CF212" s="309"/>
      <c r="CG212" s="309"/>
      <c r="CH212" s="309"/>
      <c r="CI212" s="309"/>
      <c r="CJ212" s="309"/>
      <c r="CK212" s="309"/>
      <c r="CL212" s="309"/>
      <c r="CM212" s="309"/>
      <c r="CN212" s="309"/>
      <c r="CO212" s="309"/>
      <c r="CP212" s="309"/>
      <c r="CQ212" s="309"/>
    </row>
    <row r="213" spans="1:95" ht="12.75">
      <c r="A213" s="309"/>
      <c r="B213" s="309"/>
      <c r="C213" s="309"/>
      <c r="D213" s="309"/>
      <c r="E213" s="309"/>
      <c r="F213" s="309"/>
      <c r="G213" s="309"/>
      <c r="H213" s="309"/>
      <c r="I213" s="309"/>
      <c r="J213" s="309"/>
      <c r="K213" s="309"/>
      <c r="L213" s="309"/>
      <c r="M213" s="309"/>
      <c r="N213" s="309"/>
      <c r="O213" s="309"/>
      <c r="P213" s="309"/>
      <c r="Q213" s="309"/>
      <c r="R213" s="309"/>
      <c r="S213" s="309"/>
      <c r="T213" s="309"/>
      <c r="U213" s="309"/>
      <c r="V213" s="309"/>
      <c r="W213" s="309"/>
      <c r="X213" s="309"/>
      <c r="Y213" s="309"/>
      <c r="Z213" s="309"/>
      <c r="AA213" s="309"/>
      <c r="AB213" s="309"/>
      <c r="AC213" s="309"/>
      <c r="AD213" s="309"/>
      <c r="AE213" s="309"/>
      <c r="AF213" s="309"/>
      <c r="AG213" s="309"/>
      <c r="AH213" s="309"/>
      <c r="AI213" s="309"/>
      <c r="AJ213" s="309"/>
      <c r="AK213" s="309"/>
      <c r="AL213" s="309"/>
      <c r="AM213" s="309"/>
      <c r="AN213" s="309"/>
      <c r="AO213" s="309"/>
      <c r="AP213" s="309"/>
      <c r="AQ213" s="309"/>
      <c r="AR213" s="309"/>
      <c r="AS213" s="309"/>
      <c r="AT213" s="309"/>
      <c r="AU213" s="309"/>
      <c r="AV213" s="309"/>
      <c r="AW213" s="309"/>
      <c r="AX213" s="309"/>
      <c r="AY213" s="309"/>
      <c r="AZ213" s="309"/>
      <c r="BA213" s="309"/>
      <c r="BB213" s="309"/>
      <c r="BC213" s="309"/>
      <c r="BD213" s="309"/>
      <c r="BE213" s="309"/>
      <c r="BF213" s="309"/>
      <c r="BG213" s="309"/>
      <c r="BH213" s="309"/>
      <c r="BI213" s="309"/>
      <c r="BJ213" s="309"/>
      <c r="BK213" s="309"/>
      <c r="BL213" s="309"/>
      <c r="BM213" s="309"/>
      <c r="BN213" s="309"/>
      <c r="BO213" s="309"/>
      <c r="BP213" s="309"/>
      <c r="BQ213" s="309"/>
      <c r="BR213" s="309"/>
      <c r="BS213" s="309"/>
      <c r="BT213" s="309"/>
      <c r="BU213" s="309"/>
      <c r="BV213" s="309"/>
      <c r="BW213" s="309"/>
      <c r="BX213" s="309"/>
      <c r="BY213" s="309"/>
      <c r="BZ213" s="309"/>
      <c r="CA213" s="309"/>
      <c r="CB213" s="309"/>
      <c r="CC213" s="309"/>
      <c r="CD213" s="309"/>
      <c r="CE213" s="309"/>
      <c r="CF213" s="309"/>
      <c r="CG213" s="309"/>
      <c r="CH213" s="309"/>
      <c r="CI213" s="309"/>
      <c r="CJ213" s="309"/>
      <c r="CK213" s="309"/>
      <c r="CL213" s="309"/>
      <c r="CM213" s="309"/>
      <c r="CN213" s="309"/>
      <c r="CO213" s="309"/>
      <c r="CP213" s="309"/>
      <c r="CQ213" s="309"/>
    </row>
    <row r="214" spans="1:95" ht="12.75">
      <c r="A214" s="309"/>
      <c r="B214" s="309"/>
      <c r="C214" s="309"/>
      <c r="D214" s="309"/>
      <c r="E214" s="309"/>
      <c r="F214" s="309"/>
      <c r="G214" s="309"/>
      <c r="H214" s="309"/>
      <c r="I214" s="309"/>
      <c r="J214" s="309"/>
      <c r="K214" s="309"/>
      <c r="L214" s="309"/>
      <c r="M214" s="309"/>
      <c r="N214" s="309"/>
      <c r="O214" s="309"/>
      <c r="P214" s="309"/>
      <c r="Q214" s="309"/>
      <c r="R214" s="309"/>
      <c r="S214" s="309"/>
      <c r="T214" s="309"/>
      <c r="U214" s="309"/>
      <c r="V214" s="309"/>
      <c r="W214" s="309"/>
      <c r="X214" s="309"/>
      <c r="Y214" s="309"/>
      <c r="Z214" s="309"/>
      <c r="AA214" s="309"/>
      <c r="AB214" s="309"/>
      <c r="AC214" s="309"/>
      <c r="AD214" s="309"/>
      <c r="AE214" s="309"/>
      <c r="AF214" s="309"/>
      <c r="AG214" s="309"/>
      <c r="AH214" s="309"/>
      <c r="AI214" s="309"/>
      <c r="AJ214" s="309"/>
      <c r="AK214" s="309"/>
      <c r="AL214" s="309"/>
      <c r="AM214" s="309"/>
      <c r="AN214" s="309"/>
      <c r="AO214" s="309"/>
      <c r="AP214" s="309"/>
      <c r="AQ214" s="309"/>
      <c r="AR214" s="309"/>
      <c r="AS214" s="309"/>
      <c r="AT214" s="309"/>
      <c r="AU214" s="309"/>
      <c r="AV214" s="309"/>
      <c r="AW214" s="309"/>
      <c r="AX214" s="309"/>
      <c r="AY214" s="309"/>
      <c r="AZ214" s="309"/>
      <c r="BA214" s="309"/>
      <c r="BB214" s="309"/>
      <c r="BC214" s="309"/>
      <c r="BD214" s="309"/>
      <c r="BE214" s="309"/>
      <c r="BF214" s="309"/>
      <c r="BG214" s="309"/>
      <c r="BH214" s="309"/>
      <c r="BI214" s="309"/>
      <c r="BJ214" s="309"/>
      <c r="BK214" s="309"/>
      <c r="BL214" s="309"/>
      <c r="BM214" s="309"/>
      <c r="BN214" s="309"/>
      <c r="BO214" s="309"/>
      <c r="BP214" s="309"/>
      <c r="BQ214" s="309"/>
      <c r="BR214" s="309"/>
      <c r="BS214" s="309"/>
      <c r="BT214" s="309"/>
      <c r="BU214" s="309"/>
      <c r="BV214" s="309"/>
      <c r="BW214" s="309"/>
      <c r="BX214" s="309"/>
      <c r="BY214" s="309"/>
      <c r="BZ214" s="309"/>
      <c r="CA214" s="309"/>
      <c r="CB214" s="309"/>
      <c r="CC214" s="309"/>
      <c r="CD214" s="309"/>
      <c r="CE214" s="309"/>
      <c r="CF214" s="309"/>
      <c r="CG214" s="309"/>
      <c r="CH214" s="309"/>
      <c r="CI214" s="309"/>
      <c r="CJ214" s="309"/>
      <c r="CK214" s="309"/>
      <c r="CL214" s="309"/>
      <c r="CM214" s="309"/>
      <c r="CN214" s="309"/>
      <c r="CO214" s="309"/>
      <c r="CP214" s="309"/>
      <c r="CQ214" s="309"/>
    </row>
    <row r="215" spans="1:95" ht="12.75">
      <c r="A215" s="309"/>
      <c r="B215" s="309"/>
      <c r="C215" s="309"/>
      <c r="D215" s="309"/>
      <c r="E215" s="309"/>
      <c r="F215" s="309"/>
      <c r="G215" s="309"/>
      <c r="H215" s="309"/>
      <c r="I215" s="309"/>
      <c r="J215" s="309"/>
      <c r="K215" s="309"/>
      <c r="L215" s="309"/>
      <c r="M215" s="309"/>
      <c r="N215" s="309"/>
      <c r="O215" s="309"/>
      <c r="P215" s="309"/>
      <c r="Q215" s="309"/>
      <c r="R215" s="309"/>
      <c r="S215" s="309"/>
      <c r="T215" s="309"/>
      <c r="U215" s="309"/>
      <c r="V215" s="309"/>
      <c r="W215" s="309"/>
      <c r="X215" s="309"/>
      <c r="Y215" s="309"/>
      <c r="Z215" s="309"/>
      <c r="AA215" s="309"/>
      <c r="AB215" s="309"/>
      <c r="AC215" s="309"/>
      <c r="AD215" s="309"/>
      <c r="AE215" s="309"/>
      <c r="AF215" s="309"/>
      <c r="AG215" s="309"/>
      <c r="AH215" s="309"/>
      <c r="AI215" s="309"/>
      <c r="AJ215" s="309"/>
      <c r="AK215" s="309"/>
      <c r="AL215" s="309"/>
      <c r="AM215" s="309"/>
      <c r="AN215" s="309"/>
      <c r="AO215" s="309"/>
      <c r="AP215" s="309"/>
      <c r="AQ215" s="309"/>
      <c r="AR215" s="309"/>
      <c r="AS215" s="309"/>
      <c r="AT215" s="309"/>
      <c r="AU215" s="309"/>
      <c r="AV215" s="309"/>
      <c r="AW215" s="309"/>
      <c r="AX215" s="309"/>
      <c r="AY215" s="309"/>
      <c r="AZ215" s="309"/>
      <c r="BA215" s="309"/>
      <c r="BB215" s="309"/>
      <c r="BC215" s="309"/>
      <c r="BD215" s="309"/>
      <c r="BE215" s="309"/>
      <c r="BF215" s="309"/>
      <c r="BG215" s="309"/>
      <c r="BH215" s="309"/>
      <c r="BI215" s="309"/>
      <c r="BJ215" s="309"/>
      <c r="BK215" s="309"/>
      <c r="BL215" s="309"/>
      <c r="BM215" s="309"/>
      <c r="BN215" s="309"/>
      <c r="BO215" s="309"/>
      <c r="BP215" s="309"/>
      <c r="BQ215" s="309"/>
      <c r="BR215" s="309"/>
      <c r="BS215" s="309"/>
      <c r="BT215" s="309"/>
      <c r="BU215" s="309"/>
      <c r="BV215" s="309"/>
      <c r="BW215" s="309"/>
      <c r="BX215" s="309"/>
      <c r="BY215" s="309"/>
      <c r="BZ215" s="309"/>
      <c r="CA215" s="309"/>
      <c r="CB215" s="309"/>
      <c r="CC215" s="309"/>
      <c r="CD215" s="309"/>
      <c r="CE215" s="309"/>
      <c r="CF215" s="309"/>
      <c r="CG215" s="309"/>
      <c r="CH215" s="309"/>
      <c r="CI215" s="309"/>
      <c r="CJ215" s="309"/>
      <c r="CK215" s="309"/>
      <c r="CL215" s="309"/>
      <c r="CM215" s="309"/>
      <c r="CN215" s="309"/>
      <c r="CO215" s="309"/>
      <c r="CP215" s="309"/>
      <c r="CQ215" s="309"/>
    </row>
    <row r="216" spans="1:95" ht="12.75">
      <c r="A216" s="309"/>
      <c r="B216" s="309"/>
      <c r="C216" s="309"/>
      <c r="D216" s="309"/>
      <c r="E216" s="309"/>
      <c r="F216" s="309"/>
      <c r="G216" s="309"/>
      <c r="H216" s="309"/>
      <c r="I216" s="309"/>
      <c r="J216" s="309"/>
      <c r="K216" s="309"/>
      <c r="L216" s="309"/>
      <c r="M216" s="309"/>
      <c r="N216" s="309"/>
      <c r="O216" s="309"/>
      <c r="P216" s="309"/>
      <c r="Q216" s="309"/>
      <c r="R216" s="309"/>
      <c r="S216" s="309"/>
      <c r="T216" s="309"/>
      <c r="U216" s="309"/>
      <c r="V216" s="309"/>
      <c r="W216" s="309"/>
      <c r="X216" s="309"/>
      <c r="Y216" s="309"/>
      <c r="Z216" s="309"/>
      <c r="AA216" s="309"/>
      <c r="AB216" s="309"/>
      <c r="AC216" s="309"/>
      <c r="AD216" s="309"/>
      <c r="AE216" s="309"/>
      <c r="AF216" s="309"/>
      <c r="AG216" s="309"/>
      <c r="AH216" s="309"/>
      <c r="AI216" s="309"/>
      <c r="AJ216" s="309"/>
      <c r="AK216" s="309"/>
      <c r="AL216" s="309"/>
      <c r="AM216" s="309"/>
      <c r="AN216" s="309"/>
      <c r="AO216" s="309"/>
      <c r="AP216" s="309"/>
      <c r="AQ216" s="309"/>
      <c r="AR216" s="309"/>
      <c r="AS216" s="309"/>
      <c r="AT216" s="309"/>
      <c r="AU216" s="309"/>
      <c r="AV216" s="309"/>
      <c r="AW216" s="309"/>
      <c r="AX216" s="309"/>
      <c r="AY216" s="309"/>
      <c r="AZ216" s="309"/>
      <c r="BA216" s="309"/>
      <c r="BB216" s="309"/>
      <c r="BC216" s="309"/>
      <c r="BD216" s="309"/>
      <c r="BE216" s="309"/>
      <c r="BF216" s="309"/>
      <c r="BG216" s="309"/>
      <c r="BH216" s="309"/>
      <c r="BI216" s="309"/>
      <c r="BJ216" s="309"/>
      <c r="BK216" s="309"/>
      <c r="BL216" s="309"/>
      <c r="BM216" s="309"/>
      <c r="BN216" s="309"/>
      <c r="BO216" s="309"/>
      <c r="BP216" s="309"/>
      <c r="BQ216" s="309"/>
      <c r="BR216" s="309"/>
      <c r="BS216" s="309"/>
      <c r="BT216" s="309"/>
      <c r="BU216" s="309"/>
      <c r="BV216" s="309"/>
      <c r="BW216" s="309"/>
      <c r="BX216" s="309"/>
      <c r="BY216" s="309"/>
      <c r="BZ216" s="309"/>
      <c r="CA216" s="309"/>
      <c r="CB216" s="309"/>
      <c r="CC216" s="309"/>
      <c r="CD216" s="309"/>
      <c r="CE216" s="309"/>
      <c r="CF216" s="309"/>
      <c r="CG216" s="309"/>
      <c r="CH216" s="309"/>
      <c r="CI216" s="309"/>
      <c r="CJ216" s="309"/>
      <c r="CK216" s="309"/>
      <c r="CL216" s="309"/>
      <c r="CM216" s="309"/>
      <c r="CN216" s="309"/>
      <c r="CO216" s="309"/>
      <c r="CP216" s="309"/>
      <c r="CQ216" s="309"/>
    </row>
    <row r="217" spans="1:95" ht="12.75">
      <c r="A217" s="309"/>
      <c r="B217" s="309"/>
      <c r="C217" s="309"/>
      <c r="D217" s="309"/>
      <c r="E217" s="309"/>
      <c r="F217" s="309"/>
      <c r="G217" s="309"/>
      <c r="H217" s="309"/>
      <c r="I217" s="309"/>
      <c r="J217" s="309"/>
      <c r="K217" s="309"/>
      <c r="L217" s="309"/>
      <c r="M217" s="309"/>
      <c r="N217" s="309"/>
      <c r="O217" s="309"/>
      <c r="P217" s="309"/>
      <c r="Q217" s="309"/>
      <c r="R217" s="309"/>
      <c r="S217" s="309"/>
      <c r="T217" s="309"/>
      <c r="U217" s="309"/>
      <c r="V217" s="309"/>
      <c r="W217" s="309"/>
      <c r="X217" s="309"/>
      <c r="Y217" s="309"/>
      <c r="Z217" s="309"/>
      <c r="AA217" s="309"/>
      <c r="AB217" s="309"/>
      <c r="AC217" s="309"/>
      <c r="AD217" s="309"/>
      <c r="AE217" s="309"/>
      <c r="AF217" s="309"/>
      <c r="AG217" s="309"/>
      <c r="AH217" s="309"/>
      <c r="AI217" s="309"/>
      <c r="AJ217" s="309"/>
      <c r="AK217" s="309"/>
      <c r="AL217" s="309"/>
      <c r="AM217" s="309"/>
      <c r="AN217" s="309"/>
      <c r="AO217" s="309"/>
      <c r="AP217" s="309"/>
      <c r="AQ217" s="309"/>
      <c r="AR217" s="309"/>
      <c r="AS217" s="309"/>
      <c r="AT217" s="309"/>
      <c r="AU217" s="309"/>
      <c r="AV217" s="309"/>
      <c r="AW217" s="309"/>
      <c r="AX217" s="309"/>
      <c r="AY217" s="309"/>
      <c r="AZ217" s="309"/>
      <c r="BA217" s="309"/>
      <c r="BB217" s="309"/>
      <c r="BC217" s="309"/>
      <c r="BD217" s="309"/>
      <c r="BE217" s="309"/>
      <c r="BF217" s="309"/>
      <c r="BG217" s="309"/>
      <c r="BH217" s="309"/>
      <c r="BI217" s="309"/>
      <c r="BJ217" s="309"/>
      <c r="BK217" s="309"/>
      <c r="BL217" s="309"/>
      <c r="BM217" s="309"/>
      <c r="BN217" s="309"/>
      <c r="BO217" s="309"/>
      <c r="BP217" s="309"/>
      <c r="BQ217" s="309"/>
      <c r="BR217" s="309"/>
      <c r="BS217" s="309"/>
      <c r="BT217" s="309"/>
      <c r="BU217" s="309"/>
      <c r="BV217" s="309"/>
      <c r="BW217" s="309"/>
      <c r="BX217" s="309"/>
      <c r="BY217" s="309"/>
      <c r="BZ217" s="309"/>
      <c r="CA217" s="309"/>
      <c r="CB217" s="309"/>
      <c r="CC217" s="309"/>
      <c r="CD217" s="309"/>
      <c r="CE217" s="309"/>
      <c r="CF217" s="309"/>
      <c r="CG217" s="309"/>
      <c r="CH217" s="309"/>
      <c r="CI217" s="309"/>
      <c r="CJ217" s="309"/>
      <c r="CK217" s="309"/>
      <c r="CL217" s="309"/>
      <c r="CM217" s="309"/>
      <c r="CN217" s="309"/>
      <c r="CO217" s="309"/>
      <c r="CP217" s="309"/>
      <c r="CQ217" s="309"/>
    </row>
    <row r="218" spans="1:95" ht="12.75">
      <c r="A218" s="309"/>
      <c r="B218" s="309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  <c r="N218" s="309"/>
      <c r="O218" s="309"/>
      <c r="P218" s="309"/>
      <c r="Q218" s="309"/>
      <c r="R218" s="309"/>
      <c r="S218" s="309"/>
      <c r="T218" s="309"/>
      <c r="U218" s="309"/>
      <c r="V218" s="309"/>
      <c r="W218" s="309"/>
      <c r="X218" s="309"/>
      <c r="Y218" s="309"/>
      <c r="Z218" s="309"/>
      <c r="AA218" s="309"/>
      <c r="AB218" s="309"/>
      <c r="AC218" s="309"/>
      <c r="AD218" s="309"/>
      <c r="AE218" s="309"/>
      <c r="AF218" s="309"/>
      <c r="AG218" s="309"/>
      <c r="AH218" s="309"/>
      <c r="AI218" s="309"/>
      <c r="AJ218" s="309"/>
      <c r="AK218" s="309"/>
      <c r="AL218" s="309"/>
      <c r="AM218" s="309"/>
      <c r="AN218" s="309"/>
      <c r="AO218" s="309"/>
      <c r="AP218" s="309"/>
      <c r="AQ218" s="309"/>
      <c r="AR218" s="309"/>
      <c r="AS218" s="309"/>
      <c r="AT218" s="309"/>
      <c r="AU218" s="309"/>
      <c r="AV218" s="309"/>
      <c r="AW218" s="309"/>
      <c r="AX218" s="309"/>
      <c r="AY218" s="309"/>
      <c r="AZ218" s="309"/>
      <c r="BA218" s="309"/>
      <c r="BB218" s="309"/>
      <c r="BC218" s="309"/>
      <c r="BD218" s="309"/>
      <c r="BE218" s="309"/>
      <c r="BF218" s="309"/>
      <c r="BG218" s="309"/>
      <c r="BH218" s="309"/>
      <c r="BI218" s="309"/>
      <c r="BJ218" s="309"/>
      <c r="BK218" s="309"/>
      <c r="BL218" s="309"/>
      <c r="BM218" s="309"/>
      <c r="BN218" s="309"/>
      <c r="BO218" s="309"/>
      <c r="BP218" s="309"/>
      <c r="BQ218" s="309"/>
      <c r="BR218" s="309"/>
      <c r="BS218" s="309"/>
      <c r="BT218" s="309"/>
      <c r="BU218" s="309"/>
      <c r="BV218" s="309"/>
      <c r="BW218" s="309"/>
      <c r="BX218" s="309"/>
      <c r="BY218" s="309"/>
      <c r="BZ218" s="309"/>
      <c r="CA218" s="309"/>
      <c r="CB218" s="309"/>
      <c r="CC218" s="309"/>
      <c r="CD218" s="309"/>
      <c r="CE218" s="309"/>
      <c r="CF218" s="309"/>
      <c r="CG218" s="309"/>
      <c r="CH218" s="309"/>
      <c r="CI218" s="309"/>
      <c r="CJ218" s="309"/>
      <c r="CK218" s="309"/>
      <c r="CL218" s="309"/>
      <c r="CM218" s="309"/>
      <c r="CN218" s="309"/>
      <c r="CO218" s="309"/>
      <c r="CP218" s="309"/>
      <c r="CQ218" s="309"/>
    </row>
  </sheetData>
  <sheetProtection selectLockedCells="1" selectUnlockedCells="1"/>
  <mergeCells count="32">
    <mergeCell ref="Z6:AF7"/>
    <mergeCell ref="AG6:AG7"/>
    <mergeCell ref="AH6:AM7"/>
    <mergeCell ref="AW6:BA7"/>
    <mergeCell ref="BC6:BH7"/>
    <mergeCell ref="AO6:AU7"/>
    <mergeCell ref="AN6:AN7"/>
    <mergeCell ref="AV6:AV7"/>
    <mergeCell ref="CK4:CN4"/>
    <mergeCell ref="BB6:BB7"/>
    <mergeCell ref="CL6:CL7"/>
    <mergeCell ref="BJ6:BO7"/>
    <mergeCell ref="CN6:CN7"/>
    <mergeCell ref="CK6:CK7"/>
    <mergeCell ref="BI6:BI7"/>
    <mergeCell ref="BP6:BP7"/>
    <mergeCell ref="CH6:CH7"/>
    <mergeCell ref="BW6:BW7"/>
    <mergeCell ref="A6:A7"/>
    <mergeCell ref="B6:G7"/>
    <mergeCell ref="H6:H7"/>
    <mergeCell ref="I6:P7"/>
    <mergeCell ref="Y6:Y7"/>
    <mergeCell ref="R6:X7"/>
    <mergeCell ref="Q6:Q7"/>
    <mergeCell ref="CP6:CP7"/>
    <mergeCell ref="CD6:CD7"/>
    <mergeCell ref="CE6:CE7"/>
    <mergeCell ref="CF6:CF7"/>
    <mergeCell ref="CG6:CG7"/>
    <mergeCell ref="CJ6:CJ7"/>
    <mergeCell ref="CO6:CO7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5" r:id="rId1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M38"/>
  <sheetViews>
    <sheetView zoomScalePageLayoutView="0" workbookViewId="0" topLeftCell="A1">
      <selection activeCell="A13" sqref="A13"/>
    </sheetView>
  </sheetViews>
  <sheetFormatPr defaultColWidth="11.57421875" defaultRowHeight="12.75"/>
  <cols>
    <col min="1" max="1" width="18.421875" style="0" customWidth="1"/>
    <col min="2" max="2" width="11.0039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0.00390625" style="0" customWidth="1"/>
    <col min="7" max="7" width="12.00390625" style="0" customWidth="1"/>
    <col min="8" max="8" width="10.140625" style="0" customWidth="1"/>
    <col min="9" max="9" width="9.140625" style="0" customWidth="1"/>
    <col min="10" max="10" width="9.28125" style="0" customWidth="1"/>
    <col min="11" max="11" width="11.140625" style="0" customWidth="1"/>
    <col min="12" max="12" width="10.00390625" style="0" customWidth="1"/>
    <col min="13" max="13" width="9.8515625" style="0" customWidth="1"/>
  </cols>
  <sheetData>
    <row r="4" ht="13.5" thickBot="1"/>
    <row r="5" spans="1:13" ht="12.75">
      <c r="A5" s="591" t="s">
        <v>157</v>
      </c>
      <c r="B5" s="593" t="s">
        <v>2</v>
      </c>
      <c r="C5" s="589"/>
      <c r="D5" s="589"/>
      <c r="E5" s="594" t="s">
        <v>3</v>
      </c>
      <c r="F5" s="589" t="s">
        <v>4</v>
      </c>
      <c r="G5" s="589"/>
      <c r="H5" s="589"/>
      <c r="I5" s="589"/>
      <c r="J5" s="589" t="s">
        <v>5</v>
      </c>
      <c r="K5" s="589"/>
      <c r="L5" s="589"/>
      <c r="M5" s="590"/>
    </row>
    <row r="6" spans="1:13" ht="13.5" thickBot="1">
      <c r="A6" s="592"/>
      <c r="B6" s="123" t="s">
        <v>6</v>
      </c>
      <c r="C6" s="124" t="s">
        <v>7</v>
      </c>
      <c r="D6" s="124" t="s">
        <v>8</v>
      </c>
      <c r="E6" s="595"/>
      <c r="F6" s="124" t="s">
        <v>9</v>
      </c>
      <c r="G6" s="124" t="s">
        <v>10</v>
      </c>
      <c r="H6" s="124" t="s">
        <v>11</v>
      </c>
      <c r="I6" s="124" t="s">
        <v>12</v>
      </c>
      <c r="J6" s="124" t="s">
        <v>13</v>
      </c>
      <c r="K6" s="124" t="s">
        <v>14</v>
      </c>
      <c r="L6" s="124" t="s">
        <v>15</v>
      </c>
      <c r="M6" s="125" t="s">
        <v>16</v>
      </c>
    </row>
    <row r="7" spans="1:13" ht="12.75">
      <c r="A7" s="126"/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ht="12.75">
      <c r="A8" s="127" t="s">
        <v>17</v>
      </c>
      <c r="B8" s="189">
        <f>Лист1!D77</f>
        <v>90.62</v>
      </c>
      <c r="C8" s="189">
        <f>Лист1!E77</f>
        <v>59.67</v>
      </c>
      <c r="D8" s="189">
        <f>Лист1!F77</f>
        <v>254.52000000000004</v>
      </c>
      <c r="E8" s="189">
        <f>Лист1!G77</f>
        <v>1789</v>
      </c>
      <c r="F8" s="189">
        <f>Лист1!H77</f>
        <v>0.8000000000000002</v>
      </c>
      <c r="G8" s="189">
        <f>Лист1!I77</f>
        <v>60.67</v>
      </c>
      <c r="H8" s="189">
        <f>Лист1!J77</f>
        <v>0.31</v>
      </c>
      <c r="I8" s="189">
        <f>Лист1!K77</f>
        <v>6.76</v>
      </c>
      <c r="J8" s="189">
        <f>Лист1!L77</f>
        <v>632.61</v>
      </c>
      <c r="K8" s="189">
        <f>Лист1!M77</f>
        <v>986.06</v>
      </c>
      <c r="L8" s="189">
        <f>Лист1!N77</f>
        <v>268.7</v>
      </c>
      <c r="M8" s="189">
        <f>Лист1!O77</f>
        <v>13.399999999999999</v>
      </c>
    </row>
    <row r="9" spans="1:13" ht="12.75">
      <c r="A9" s="127" t="s">
        <v>31</v>
      </c>
      <c r="B9" s="189">
        <f>Лист1!D160</f>
        <v>62.68000000000001</v>
      </c>
      <c r="C9" s="189">
        <f>Лист1!E160</f>
        <v>67.96</v>
      </c>
      <c r="D9" s="189">
        <f>Лист1!F160</f>
        <v>247.91000000000003</v>
      </c>
      <c r="E9" s="189">
        <f>Лист1!G160</f>
        <v>1972</v>
      </c>
      <c r="F9" s="189">
        <f>Лист1!H160</f>
        <v>0.8700000000000001</v>
      </c>
      <c r="G9" s="189">
        <f>Лист1!I160</f>
        <v>103.55000000000001</v>
      </c>
      <c r="H9" s="189">
        <f>Лист1!J160</f>
        <v>0.29</v>
      </c>
      <c r="I9" s="189">
        <f>Лист1!K160</f>
        <v>10.04</v>
      </c>
      <c r="J9" s="189">
        <f>Лист1!L160</f>
        <v>803.46</v>
      </c>
      <c r="K9" s="189">
        <f>Лист1!M160</f>
        <v>1019.8</v>
      </c>
      <c r="L9" s="189">
        <f>Лист1!N160</f>
        <v>316.7</v>
      </c>
      <c r="M9" s="189">
        <f>Лист1!O160</f>
        <v>10.23</v>
      </c>
    </row>
    <row r="10" spans="1:13" ht="12.75">
      <c r="A10" s="127" t="s">
        <v>36</v>
      </c>
      <c r="B10" s="189">
        <f>Лист1!D232</f>
        <v>52.34</v>
      </c>
      <c r="C10" s="190">
        <f>Лист1!E232</f>
        <v>60.82000000000001</v>
      </c>
      <c r="D10" s="190">
        <f>Лист1!F232</f>
        <v>297.40999999999997</v>
      </c>
      <c r="E10" s="190">
        <f>Лист1!G232</f>
        <v>1717.3</v>
      </c>
      <c r="F10" s="190">
        <f>Лист1!H232</f>
        <v>0.87</v>
      </c>
      <c r="G10" s="190">
        <f>Лист1!I232</f>
        <v>33.06</v>
      </c>
      <c r="H10" s="190">
        <f>Лист1!J232</f>
        <v>0.33999999999999997</v>
      </c>
      <c r="I10" s="190">
        <f>Лист1!K232</f>
        <v>5.8100000000000005</v>
      </c>
      <c r="J10" s="190">
        <f>Лист1!L232</f>
        <v>287.15</v>
      </c>
      <c r="K10" s="190">
        <f>Лист1!M232</f>
        <v>776.65</v>
      </c>
      <c r="L10" s="190">
        <f>Лист1!N232</f>
        <v>329.49</v>
      </c>
      <c r="M10" s="193">
        <f>Лист1!O232</f>
        <v>17.35</v>
      </c>
    </row>
    <row r="11" spans="1:13" ht="12.75">
      <c r="A11" s="127" t="s">
        <v>50</v>
      </c>
      <c r="B11" s="189">
        <f>Лист1!D304</f>
        <v>63.2</v>
      </c>
      <c r="C11" s="190">
        <f>Лист1!E304</f>
        <v>57.31</v>
      </c>
      <c r="D11" s="190">
        <f>Лист1!F304</f>
        <v>276.05</v>
      </c>
      <c r="E11" s="190">
        <f>Лист1!G304</f>
        <v>1877.05</v>
      </c>
      <c r="F11" s="190">
        <f>Лист1!H304</f>
        <v>0.8700000000000001</v>
      </c>
      <c r="G11" s="190">
        <f>Лист1!I304</f>
        <v>41.81</v>
      </c>
      <c r="H11" s="190">
        <f>Лист1!J304</f>
        <v>0.38</v>
      </c>
      <c r="I11" s="190">
        <f>Лист1!K304</f>
        <v>6.0200000000000005</v>
      </c>
      <c r="J11" s="190">
        <f>Лист1!L304</f>
        <v>723.02</v>
      </c>
      <c r="K11" s="190">
        <f>Лист1!M304</f>
        <v>947.31</v>
      </c>
      <c r="L11" s="190">
        <f>Лист1!N304</f>
        <v>251</v>
      </c>
      <c r="M11" s="193">
        <f>Лист1!O304</f>
        <v>17.35</v>
      </c>
    </row>
    <row r="12" spans="1:13" ht="12.75">
      <c r="A12" s="127" t="s">
        <v>51</v>
      </c>
      <c r="B12" s="189">
        <f>Лист1!D386</f>
        <v>82.43000000000002</v>
      </c>
      <c r="C12" s="189">
        <f>Лист1!E386</f>
        <v>79.94999999999999</v>
      </c>
      <c r="D12" s="189">
        <f>Лист1!F386</f>
        <v>208.38</v>
      </c>
      <c r="E12" s="189">
        <f>Лист1!G386</f>
        <v>2084</v>
      </c>
      <c r="F12" s="189">
        <f>Лист1!H386</f>
        <v>0.9200000000000002</v>
      </c>
      <c r="G12" s="189">
        <f>Лист1!I386</f>
        <v>58.77</v>
      </c>
      <c r="H12" s="189">
        <f>Лист1!J386</f>
        <v>0.34</v>
      </c>
      <c r="I12" s="189">
        <f>Лист1!K386</f>
        <v>5.44</v>
      </c>
      <c r="J12" s="189">
        <f>Лист1!L386</f>
        <v>694.6299999999999</v>
      </c>
      <c r="K12" s="189">
        <f>Лист1!M386</f>
        <v>1197</v>
      </c>
      <c r="L12" s="189">
        <f>Лист1!N386</f>
        <v>254.63</v>
      </c>
      <c r="M12" s="189">
        <f>Лист1!O386</f>
        <v>10.31</v>
      </c>
    </row>
    <row r="13" spans="1:13" ht="12.75">
      <c r="A13" s="127" t="s">
        <v>52</v>
      </c>
      <c r="B13" s="189">
        <f>Лист1!D471</f>
        <v>61.870000000000005</v>
      </c>
      <c r="C13" s="189">
        <f>Лист1!E471</f>
        <v>62.79</v>
      </c>
      <c r="D13" s="189">
        <f>Лист1!F471</f>
        <v>252.85000000000002</v>
      </c>
      <c r="E13" s="189">
        <f>Лист1!G471</f>
        <v>1843</v>
      </c>
      <c r="F13" s="189">
        <f>Лист1!H471</f>
        <v>0.75</v>
      </c>
      <c r="G13" s="189">
        <f>Лист1!I471</f>
        <v>199.89</v>
      </c>
      <c r="H13" s="189">
        <f>Лист1!J471</f>
        <v>0.27999999999999997</v>
      </c>
      <c r="I13" s="189">
        <f>Лист1!K471</f>
        <v>10.129999999999999</v>
      </c>
      <c r="J13" s="189">
        <f>Лист1!L471</f>
        <v>547.43</v>
      </c>
      <c r="K13" s="189">
        <f>Лист1!M471</f>
        <v>878.27</v>
      </c>
      <c r="L13" s="189">
        <f>Лист1!N471</f>
        <v>225.07999999999998</v>
      </c>
      <c r="M13" s="194">
        <f>Лист1!O471</f>
        <v>14.09</v>
      </c>
    </row>
    <row r="14" spans="1:13" ht="12.75">
      <c r="A14" s="127" t="s">
        <v>53</v>
      </c>
      <c r="B14" s="189">
        <f>Лист1!D552</f>
        <v>61.03</v>
      </c>
      <c r="C14" s="189">
        <f>Лист1!E552</f>
        <v>43.49</v>
      </c>
      <c r="D14" s="189">
        <f>Лист1!F552</f>
        <v>250.14000000000001</v>
      </c>
      <c r="E14" s="189">
        <f>Лист1!G552</f>
        <v>1656</v>
      </c>
      <c r="F14" s="189">
        <f>Лист1!H552</f>
        <v>0.72</v>
      </c>
      <c r="G14" s="189">
        <f>Лист1!I552</f>
        <v>118.27999999999999</v>
      </c>
      <c r="H14" s="189">
        <f>Лист1!J552</f>
        <v>6.22</v>
      </c>
      <c r="I14" s="189">
        <f>Лист1!K552</f>
        <v>8.629999999999999</v>
      </c>
      <c r="J14" s="189">
        <f>Лист1!L552</f>
        <v>683.6600000000001</v>
      </c>
      <c r="K14" s="189">
        <f>Лист1!M552</f>
        <v>912.3</v>
      </c>
      <c r="L14" s="189">
        <f>Лист1!N552</f>
        <v>200.19</v>
      </c>
      <c r="M14" s="194">
        <f>Лист1!O552</f>
        <v>8.21</v>
      </c>
    </row>
    <row r="15" spans="1:13" ht="12.75">
      <c r="A15" s="127" t="s">
        <v>54</v>
      </c>
      <c r="B15" s="189">
        <f>Лист1!D631</f>
        <v>68.66</v>
      </c>
      <c r="C15" s="189">
        <f>Лист1!E631</f>
        <v>46.43</v>
      </c>
      <c r="D15" s="189">
        <f>Лист1!F631</f>
        <v>313.23</v>
      </c>
      <c r="E15" s="189">
        <f>Лист1!G631</f>
        <v>1995</v>
      </c>
      <c r="F15" s="189">
        <f>Лист1!H631</f>
        <v>32.05</v>
      </c>
      <c r="G15" s="189">
        <f>Лист1!I631</f>
        <v>70.6</v>
      </c>
      <c r="H15" s="189">
        <f>Лист1!J631</f>
        <v>0.24</v>
      </c>
      <c r="I15" s="189">
        <f>Лист1!K631</f>
        <v>8.35</v>
      </c>
      <c r="J15" s="189">
        <f>Лист1!L631</f>
        <v>521.83</v>
      </c>
      <c r="K15" s="189">
        <f>Лист1!M631</f>
        <v>943.1899999999999</v>
      </c>
      <c r="L15" s="189">
        <f>Лист1!N631</f>
        <v>317.98</v>
      </c>
      <c r="M15" s="194">
        <f>Лист1!O631</f>
        <v>14.920000000000002</v>
      </c>
    </row>
    <row r="16" spans="1:13" ht="12.75">
      <c r="A16" s="127" t="s">
        <v>55</v>
      </c>
      <c r="B16" s="189">
        <f>Лист1!D726</f>
        <v>71.82000000000001</v>
      </c>
      <c r="C16" s="189">
        <f>Лист1!E726</f>
        <v>84.92999999999999</v>
      </c>
      <c r="D16" s="189">
        <f>Лист1!F726</f>
        <v>231.18</v>
      </c>
      <c r="E16" s="189">
        <f>Лист1!G726</f>
        <v>2097</v>
      </c>
      <c r="F16" s="189">
        <f>Лист1!H726</f>
        <v>0.9299999999999999</v>
      </c>
      <c r="G16" s="189">
        <f>Лист1!I726</f>
        <v>71.6</v>
      </c>
      <c r="H16" s="189">
        <f>Лист1!J726</f>
        <v>0.48000000000000004</v>
      </c>
      <c r="I16" s="189">
        <f>Лист1!K726</f>
        <v>7.47</v>
      </c>
      <c r="J16" s="189">
        <f>Лист1!L726</f>
        <v>772.6099999999999</v>
      </c>
      <c r="K16" s="189">
        <f>Лист1!M726</f>
        <v>1115.87</v>
      </c>
      <c r="L16" s="189">
        <f>Лист1!N726</f>
        <v>256.35</v>
      </c>
      <c r="M16" s="194">
        <f>Лист1!O726</f>
        <v>10.74</v>
      </c>
    </row>
    <row r="17" spans="1:13" ht="12.75">
      <c r="A17" s="127" t="s">
        <v>56</v>
      </c>
      <c r="B17" s="189">
        <f>Лист1!D796</f>
        <v>58.269999999999996</v>
      </c>
      <c r="C17" s="189">
        <f>Лист1!E796</f>
        <v>73.44</v>
      </c>
      <c r="D17" s="189">
        <f>Лист1!F796</f>
        <v>203.95</v>
      </c>
      <c r="E17" s="189">
        <f>Лист1!G796</f>
        <v>1800</v>
      </c>
      <c r="F17" s="189">
        <f>Лист1!H796</f>
        <v>0.56</v>
      </c>
      <c r="G17" s="189">
        <f>Лист1!I796</f>
        <v>18.690000000000005</v>
      </c>
      <c r="H17" s="189">
        <f>Лист1!J796</f>
        <v>0.469</v>
      </c>
      <c r="I17" s="189">
        <f>Лист1!K796</f>
        <v>5.300000000000001</v>
      </c>
      <c r="J17" s="189">
        <f>Лист1!L796</f>
        <v>537.13</v>
      </c>
      <c r="K17" s="189">
        <f>Лист1!M796</f>
        <v>940.95</v>
      </c>
      <c r="L17" s="189">
        <f>Лист1!N796</f>
        <v>184.06</v>
      </c>
      <c r="M17" s="194">
        <f>Лист1!O796</f>
        <v>8.8</v>
      </c>
    </row>
    <row r="18" spans="1:13" ht="12.75">
      <c r="A18" s="127" t="s">
        <v>160</v>
      </c>
      <c r="B18" s="189">
        <f>Лист1!D875</f>
        <v>43.410000000000004</v>
      </c>
      <c r="C18" s="189">
        <f>Лист1!E875</f>
        <v>64.94</v>
      </c>
      <c r="D18" s="189">
        <f>Лист1!F875</f>
        <v>216.16</v>
      </c>
      <c r="E18" s="189">
        <f>Лист1!G875</f>
        <v>1737.9</v>
      </c>
      <c r="F18" s="189">
        <f>Лист1!H875</f>
        <v>0.68</v>
      </c>
      <c r="G18" s="189">
        <f>Лист1!I875</f>
        <v>72.78</v>
      </c>
      <c r="H18" s="189">
        <f>Лист1!J875</f>
        <v>0.41000000000000003</v>
      </c>
      <c r="I18" s="189">
        <f>Лист1!K875</f>
        <v>5.0600000000000005</v>
      </c>
      <c r="J18" s="189">
        <f>Лист1!L875</f>
        <v>383.54</v>
      </c>
      <c r="K18" s="189">
        <f>Лист1!M875</f>
        <v>698.16</v>
      </c>
      <c r="L18" s="189">
        <f>Лист1!N875</f>
        <v>179.48</v>
      </c>
      <c r="M18" s="194">
        <f>Лист1!O875</f>
        <v>13.93</v>
      </c>
    </row>
    <row r="19" spans="1:13" ht="12.75">
      <c r="A19" s="140" t="s">
        <v>159</v>
      </c>
      <c r="B19" s="191">
        <f>Лист1!D960</f>
        <v>50.690000000000005</v>
      </c>
      <c r="C19" s="191">
        <f>Лист1!E960</f>
        <v>41.54</v>
      </c>
      <c r="D19" s="191">
        <f>Лист1!F960</f>
        <v>252.85000000000002</v>
      </c>
      <c r="E19" s="191">
        <f>Лист1!G960</f>
        <v>1170</v>
      </c>
      <c r="F19" s="191">
        <f>Лист1!H960</f>
        <v>0.7950000000000002</v>
      </c>
      <c r="G19" s="191">
        <f>Лист1!I960</f>
        <v>50.77</v>
      </c>
      <c r="H19" s="191">
        <f>Лист1!J960</f>
        <v>0.26</v>
      </c>
      <c r="I19" s="191">
        <f>Лист1!K960</f>
        <v>3.93</v>
      </c>
      <c r="J19" s="191">
        <f>Лист1!L960</f>
        <v>576.37</v>
      </c>
      <c r="K19" s="191">
        <f>Лист1!M960</f>
        <v>929.5300000000001</v>
      </c>
      <c r="L19" s="191">
        <f>Лист1!N960</f>
        <v>297.82</v>
      </c>
      <c r="M19" s="195">
        <f>Лист1!O960</f>
        <v>11.1</v>
      </c>
    </row>
    <row r="20" spans="1:13" ht="13.5" thickBot="1">
      <c r="A20" s="145"/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6"/>
    </row>
    <row r="21" spans="1:13" ht="12.75">
      <c r="A21" s="141" t="s">
        <v>163</v>
      </c>
      <c r="B21" s="197">
        <f>Лист1!D962</f>
        <v>767.0200000000001</v>
      </c>
      <c r="C21" s="198">
        <f>Лист1!E962</f>
        <v>743.2700000000001</v>
      </c>
      <c r="D21" s="198">
        <f>Лист1!F962</f>
        <v>3004.63</v>
      </c>
      <c r="E21" s="198">
        <f>Лист1!G962</f>
        <v>21738.25</v>
      </c>
      <c r="F21" s="198">
        <f>Лист1!H962</f>
        <v>40.81499999999999</v>
      </c>
      <c r="G21" s="198">
        <f>Лист1!I962</f>
        <v>900.4699999999997</v>
      </c>
      <c r="H21" s="198">
        <f>Лист1!J962</f>
        <v>10.019</v>
      </c>
      <c r="I21" s="198">
        <f>Лист1!K962</f>
        <v>82.93999999999998</v>
      </c>
      <c r="J21" s="198">
        <f>Лист1!L962</f>
        <v>7163.439999999999</v>
      </c>
      <c r="K21" s="198">
        <f>Лист1!M962</f>
        <v>11345.089999999998</v>
      </c>
      <c r="L21" s="199">
        <f>Лист1!N962</f>
        <v>3081.4799999999996</v>
      </c>
      <c r="M21" s="200">
        <f>Лист1!O962</f>
        <v>150.43</v>
      </c>
    </row>
    <row r="22" spans="1:13" ht="13.5" thickBot="1">
      <c r="A22" s="128"/>
      <c r="B22" s="170">
        <f>Лист1!D963</f>
        <v>63.918333333333344</v>
      </c>
      <c r="C22" s="171">
        <f>Лист1!E963</f>
        <v>61.93916666666667</v>
      </c>
      <c r="D22" s="171">
        <f>Лист1!F963</f>
        <v>250.38583333333335</v>
      </c>
      <c r="E22" s="171">
        <f>Лист1!G963</f>
        <v>1811.5208333333333</v>
      </c>
      <c r="F22" s="171">
        <f>Лист1!H963</f>
        <v>3.401249999999999</v>
      </c>
      <c r="G22" s="171">
        <f>Лист1!I963</f>
        <v>75.03916666666665</v>
      </c>
      <c r="H22" s="171">
        <f>Лист1!J963</f>
        <v>0.8349166666666666</v>
      </c>
      <c r="I22" s="171">
        <f>Лист1!K963</f>
        <v>6.911666666666665</v>
      </c>
      <c r="J22" s="171">
        <f>Лист1!L963</f>
        <v>596.9533333333333</v>
      </c>
      <c r="K22" s="171">
        <f>Лист1!M963</f>
        <v>945.4241666666666</v>
      </c>
      <c r="L22" s="171">
        <f>Лист1!N963</f>
        <v>256.78999999999996</v>
      </c>
      <c r="M22" s="172">
        <f>Лист1!O963</f>
        <v>12.535833333333334</v>
      </c>
    </row>
    <row r="23" spans="1:13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  <row r="35" ht="12.75">
      <c r="B35" s="122"/>
    </row>
    <row r="38" ht="12.75">
      <c r="A38" s="121"/>
    </row>
  </sheetData>
  <sheetProtection selectLockedCells="1" selectUnlockedCells="1"/>
  <mergeCells count="5">
    <mergeCell ref="J5:M5"/>
    <mergeCell ref="A5:A6"/>
    <mergeCell ref="B5:D5"/>
    <mergeCell ref="E5:E6"/>
    <mergeCell ref="F5:I5"/>
  </mergeCells>
  <printOptions/>
  <pageMargins left="0.3937007874015748" right="0.3937007874015748" top="1.062992125984252" bottom="1.062992125984252" header="0.7874015748031497" footer="0.7874015748031497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7.8515625" style="0" customWidth="1"/>
    <col min="2" max="2" width="14.140625" style="0" customWidth="1"/>
    <col min="3" max="3" width="13.28125" style="0" customWidth="1"/>
  </cols>
  <sheetData>
    <row r="1" ht="13.5" thickBot="1"/>
    <row r="2" spans="1:4" ht="13.5" thickBot="1">
      <c r="A2" s="596" t="s">
        <v>157</v>
      </c>
      <c r="B2" s="598" t="s">
        <v>304</v>
      </c>
      <c r="C2" s="599"/>
      <c r="D2" s="600"/>
    </row>
    <row r="3" spans="1:4" ht="13.5" thickBot="1">
      <c r="A3" s="597"/>
      <c r="B3" s="224" t="s">
        <v>18</v>
      </c>
      <c r="C3" s="225" t="s">
        <v>47</v>
      </c>
      <c r="D3" s="223"/>
    </row>
    <row r="4" spans="1:4" ht="12.75">
      <c r="A4" s="208"/>
      <c r="B4" s="214"/>
      <c r="C4" s="218"/>
      <c r="D4" s="213"/>
    </row>
    <row r="5" spans="1:4" ht="12.75">
      <c r="A5" s="209" t="s">
        <v>17</v>
      </c>
      <c r="B5" s="215">
        <f>Лист1!G27</f>
        <v>606.5</v>
      </c>
      <c r="C5" s="219">
        <f>Лист1!G60</f>
        <v>911.5</v>
      </c>
      <c r="D5" s="226">
        <f>Лист3!E8</f>
        <v>1789</v>
      </c>
    </row>
    <row r="6" spans="1:4" ht="12.75">
      <c r="A6" s="209" t="s">
        <v>31</v>
      </c>
      <c r="B6" s="215">
        <f>Лист1!G103</f>
        <v>827.5</v>
      </c>
      <c r="C6" s="219">
        <f>Лист1!G140</f>
        <v>738.5</v>
      </c>
      <c r="D6" s="226">
        <f>Лист3!E9</f>
        <v>1972</v>
      </c>
    </row>
    <row r="7" spans="1:4" ht="12.75">
      <c r="A7" s="209" t="s">
        <v>36</v>
      </c>
      <c r="B7" s="215">
        <f>Лист1!G182</f>
        <v>461.5</v>
      </c>
      <c r="C7" s="219">
        <f>Лист1!G219</f>
        <v>751.5</v>
      </c>
      <c r="D7" s="226">
        <f>Лист3!E10</f>
        <v>1717.3</v>
      </c>
    </row>
    <row r="8" spans="1:4" ht="12.75">
      <c r="A8" s="209" t="s">
        <v>50</v>
      </c>
      <c r="B8" s="215">
        <f>Лист1!G256</f>
        <v>628.45</v>
      </c>
      <c r="C8" s="219">
        <f>Лист1!G289</f>
        <v>765.9</v>
      </c>
      <c r="D8" s="226">
        <f>Лист3!E11</f>
        <v>1877.05</v>
      </c>
    </row>
    <row r="9" spans="1:4" ht="12.75">
      <c r="A9" s="209" t="s">
        <v>51</v>
      </c>
      <c r="B9" s="215">
        <f>Лист1!G334</f>
        <v>884.5</v>
      </c>
      <c r="C9" s="219">
        <f>Лист1!G370</f>
        <v>793.5</v>
      </c>
      <c r="D9" s="226">
        <f>Лист3!E12</f>
        <v>2084</v>
      </c>
    </row>
    <row r="10" spans="1:4" ht="12.75">
      <c r="A10" s="209" t="s">
        <v>52</v>
      </c>
      <c r="B10" s="215">
        <f>Лист1!G420</f>
        <v>858.5</v>
      </c>
      <c r="C10" s="219">
        <f>Лист1!G454</f>
        <v>682.5</v>
      </c>
      <c r="D10" s="226">
        <f>Лист3!E13</f>
        <v>1843</v>
      </c>
    </row>
    <row r="11" spans="1:4" ht="12.75">
      <c r="A11" s="209" t="s">
        <v>53</v>
      </c>
      <c r="B11" s="215">
        <f>Лист1!G496</f>
        <v>592.5</v>
      </c>
      <c r="C11" s="219">
        <f>Лист1!G535</f>
        <v>627.5</v>
      </c>
      <c r="D11" s="226">
        <f>Лист3!E14</f>
        <v>1656</v>
      </c>
    </row>
    <row r="12" spans="1:4" ht="12.75">
      <c r="A12" s="209" t="s">
        <v>54</v>
      </c>
      <c r="B12" s="215">
        <f>Лист1!G578</f>
        <v>625.5</v>
      </c>
      <c r="C12" s="219">
        <f>Лист1!G612</f>
        <v>969.5</v>
      </c>
      <c r="D12" s="226">
        <f>Лист3!E15</f>
        <v>1995</v>
      </c>
    </row>
    <row r="13" spans="1:4" ht="12.75">
      <c r="A13" s="209" t="s">
        <v>55</v>
      </c>
      <c r="B13" s="215">
        <f>Лист1!G663</f>
        <v>841.5</v>
      </c>
      <c r="C13" s="219">
        <f>Лист1!G710</f>
        <v>849.5</v>
      </c>
      <c r="D13" s="226">
        <f>Лист3!E16</f>
        <v>2097</v>
      </c>
    </row>
    <row r="14" spans="1:4" ht="12.75">
      <c r="A14" s="209" t="s">
        <v>56</v>
      </c>
      <c r="B14" s="215">
        <f>Лист1!G746</f>
        <v>618.5</v>
      </c>
      <c r="C14" s="219">
        <f>Лист1!G778</f>
        <v>735.5</v>
      </c>
      <c r="D14" s="226">
        <f>Лист3!E17</f>
        <v>1800</v>
      </c>
    </row>
    <row r="15" spans="1:4" ht="12.75">
      <c r="A15" s="209" t="s">
        <v>160</v>
      </c>
      <c r="B15" s="215">
        <f>Лист1!G817</f>
        <v>466</v>
      </c>
      <c r="C15" s="219">
        <f>Лист1!G860</f>
        <v>763.9</v>
      </c>
      <c r="D15" s="226">
        <f>Лист3!E18</f>
        <v>1737.9</v>
      </c>
    </row>
    <row r="16" spans="1:4" ht="12.75">
      <c r="A16" s="210" t="s">
        <v>159</v>
      </c>
      <c r="B16" s="215">
        <f>Лист1!G897</f>
        <v>398.5</v>
      </c>
      <c r="C16" s="219">
        <f>Лист1!G943</f>
        <v>540.5</v>
      </c>
      <c r="D16" s="226">
        <f>Лист3!E19</f>
        <v>1170</v>
      </c>
    </row>
    <row r="17" spans="1:4" ht="13.5" thickBot="1">
      <c r="A17" s="211"/>
      <c r="B17" s="221"/>
      <c r="C17" s="222"/>
      <c r="D17" s="228">
        <f>Лист3!E20</f>
        <v>0</v>
      </c>
    </row>
    <row r="18" spans="1:4" ht="12.75">
      <c r="A18" s="212" t="s">
        <v>163</v>
      </c>
      <c r="B18" s="216">
        <f>SUM(B5:B17)</f>
        <v>7809.45</v>
      </c>
      <c r="C18" s="220">
        <f>SUM(C5:C17)</f>
        <v>9129.8</v>
      </c>
      <c r="D18" s="229">
        <f>Лист3!E21</f>
        <v>21738.25</v>
      </c>
    </row>
    <row r="19" spans="1:4" ht="13.5" thickBot="1">
      <c r="A19" s="212" t="s">
        <v>305</v>
      </c>
      <c r="B19" s="217">
        <f>B18/12</f>
        <v>650.7875</v>
      </c>
      <c r="C19" s="227">
        <f>C18/12</f>
        <v>760.8166666666666</v>
      </c>
      <c r="D19" s="230">
        <f>Лист3!E22</f>
        <v>1811.5208333333333</v>
      </c>
    </row>
    <row r="23" ht="12.75">
      <c r="D23" t="s">
        <v>329</v>
      </c>
    </row>
  </sheetData>
  <sheetProtection/>
  <mergeCells count="2">
    <mergeCell ref="A2:A3"/>
    <mergeCell ref="B2:D2"/>
  </mergeCells>
  <printOptions/>
  <pageMargins left="2.19" right="1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67"/>
  <sheetViews>
    <sheetView showZeros="0" zoomScalePageLayoutView="0" workbookViewId="0" topLeftCell="A37">
      <selection activeCell="C30" sqref="C30"/>
    </sheetView>
  </sheetViews>
  <sheetFormatPr defaultColWidth="9.140625" defaultRowHeight="12.75"/>
  <cols>
    <col min="1" max="1" width="11.28125" style="0" customWidth="1"/>
    <col min="2" max="2" width="20.8515625" style="0" customWidth="1"/>
    <col min="3" max="3" width="13.140625" style="0" customWidth="1"/>
    <col min="4" max="6" width="9.28125" style="0" bestFit="1" customWidth="1"/>
    <col min="7" max="7" width="9.57421875" style="0" bestFit="1" customWidth="1"/>
    <col min="8" max="11" width="9.28125" style="0" bestFit="1" customWidth="1"/>
    <col min="12" max="13" width="9.57421875" style="0" bestFit="1" customWidth="1"/>
    <col min="14" max="15" width="9.28125" style="0" bestFit="1" customWidth="1"/>
  </cols>
  <sheetData>
    <row r="5" spans="1:15" ht="12.75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</row>
    <row r="6" spans="1:15" ht="12.75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</row>
    <row r="7" spans="1:15" ht="14.25">
      <c r="A7" s="380"/>
      <c r="B7" s="381"/>
      <c r="C7" s="382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15" ht="14.25">
      <c r="A8" s="380"/>
      <c r="B8" s="381"/>
      <c r="C8" s="382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</row>
    <row r="9" spans="1:15" ht="14.25">
      <c r="A9" s="380"/>
      <c r="B9" s="381"/>
      <c r="C9" s="382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</row>
    <row r="10" spans="1:15" ht="14.25">
      <c r="A10" s="380"/>
      <c r="B10" s="381"/>
      <c r="C10" s="382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</row>
    <row r="11" spans="1:15" ht="14.25">
      <c r="A11" s="380"/>
      <c r="B11" s="381"/>
      <c r="C11" s="382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</row>
    <row r="12" spans="1:15" ht="14.25">
      <c r="A12" s="384"/>
      <c r="B12" s="381"/>
      <c r="C12" s="385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15" ht="14.25">
      <c r="A13" s="384"/>
      <c r="B13" s="381"/>
      <c r="C13" s="385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</row>
    <row r="14" spans="1:15" ht="14.25">
      <c r="A14" s="380"/>
      <c r="B14" s="381"/>
      <c r="C14" s="382"/>
      <c r="D14" s="383"/>
      <c r="E14" s="383"/>
      <c r="F14" s="383"/>
      <c r="G14" s="387"/>
      <c r="H14" s="388"/>
      <c r="I14" s="388"/>
      <c r="J14" s="388"/>
      <c r="K14" s="388"/>
      <c r="L14" s="388"/>
      <c r="M14" s="388"/>
      <c r="N14" s="388"/>
      <c r="O14" s="388"/>
    </row>
    <row r="15" spans="1:15" ht="14.25">
      <c r="A15" s="380"/>
      <c r="B15" s="381"/>
      <c r="C15" s="382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</row>
    <row r="16" spans="1:15" ht="14.25">
      <c r="A16" s="380"/>
      <c r="B16" s="381"/>
      <c r="C16" s="382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</row>
    <row r="17" spans="1:15" ht="14.25">
      <c r="A17" s="384"/>
      <c r="B17" s="384"/>
      <c r="C17" s="385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</row>
    <row r="18" spans="1:15" ht="14.25">
      <c r="A18" s="380"/>
      <c r="B18" s="381"/>
      <c r="C18" s="382"/>
      <c r="D18" s="383"/>
      <c r="E18" s="383"/>
      <c r="F18" s="383"/>
      <c r="G18" s="387"/>
      <c r="H18" s="388"/>
      <c r="I18" s="388"/>
      <c r="J18" s="388"/>
      <c r="K18" s="388"/>
      <c r="L18" s="388"/>
      <c r="M18" s="388"/>
      <c r="N18" s="388"/>
      <c r="O18" s="388"/>
    </row>
    <row r="19" spans="1:15" ht="14.25">
      <c r="A19" s="380"/>
      <c r="B19" s="381"/>
      <c r="C19" s="382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</row>
    <row r="20" spans="1:15" ht="14.25">
      <c r="A20" s="384"/>
      <c r="B20" s="384"/>
      <c r="C20" s="382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</row>
    <row r="21" spans="1:15" ht="14.25">
      <c r="A21" s="384"/>
      <c r="B21" s="384"/>
      <c r="C21" s="382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</row>
    <row r="22" spans="1:15" ht="14.25">
      <c r="A22" s="384"/>
      <c r="B22" s="384"/>
      <c r="C22" s="382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</row>
    <row r="23" spans="1:15" ht="14.25">
      <c r="A23" s="384"/>
      <c r="B23" s="384"/>
      <c r="C23" s="382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</row>
    <row r="24" spans="1:15" ht="14.25">
      <c r="A24" s="380"/>
      <c r="B24" s="381"/>
      <c r="C24" s="382"/>
      <c r="D24" s="383"/>
      <c r="E24" s="383"/>
      <c r="F24" s="383"/>
      <c r="G24" s="387"/>
      <c r="H24" s="388"/>
      <c r="I24" s="388"/>
      <c r="J24" s="388"/>
      <c r="K24" s="388"/>
      <c r="L24" s="388"/>
      <c r="M24" s="388"/>
      <c r="N24" s="388"/>
      <c r="O24" s="388"/>
    </row>
    <row r="25" spans="1:15" ht="14.25">
      <c r="A25" s="380"/>
      <c r="B25" s="381"/>
      <c r="C25" s="382"/>
      <c r="D25" s="383"/>
      <c r="E25" s="383"/>
      <c r="F25" s="383"/>
      <c r="G25" s="383"/>
      <c r="H25" s="388"/>
      <c r="I25" s="383"/>
      <c r="J25" s="383"/>
      <c r="K25" s="383"/>
      <c r="L25" s="383"/>
      <c r="M25" s="383"/>
      <c r="N25" s="383"/>
      <c r="O25" s="383"/>
    </row>
    <row r="26" spans="1:15" ht="14.25">
      <c r="A26" s="380"/>
      <c r="B26" s="381"/>
      <c r="C26" s="387"/>
      <c r="D26" s="383"/>
      <c r="E26" s="383"/>
      <c r="F26" s="383"/>
      <c r="G26" s="383"/>
      <c r="H26" s="388"/>
      <c r="I26" s="383"/>
      <c r="J26" s="383"/>
      <c r="K26" s="383"/>
      <c r="L26" s="383"/>
      <c r="M26" s="383"/>
      <c r="N26" s="383"/>
      <c r="O26" s="383"/>
    </row>
    <row r="27" spans="1:15" ht="14.25">
      <c r="A27" s="380"/>
      <c r="B27" s="381"/>
      <c r="C27" s="390"/>
      <c r="D27" s="383"/>
      <c r="E27" s="383"/>
      <c r="F27" s="383"/>
      <c r="G27" s="383"/>
      <c r="H27" s="388"/>
      <c r="I27" s="383"/>
      <c r="J27" s="383"/>
      <c r="K27" s="383"/>
      <c r="L27" s="383"/>
      <c r="M27" s="383"/>
      <c r="N27" s="383"/>
      <c r="O27" s="383"/>
    </row>
    <row r="28" spans="1:15" ht="14.25">
      <c r="A28" s="391"/>
      <c r="B28" s="392"/>
      <c r="C28" s="391"/>
      <c r="D28" s="391"/>
      <c r="E28" s="391"/>
      <c r="F28" s="391"/>
      <c r="G28" s="391"/>
      <c r="H28" s="386"/>
      <c r="I28" s="391"/>
      <c r="J28" s="391"/>
      <c r="K28" s="391"/>
      <c r="L28" s="391"/>
      <c r="M28" s="391"/>
      <c r="N28" s="391"/>
      <c r="O28" s="391"/>
    </row>
    <row r="29" spans="1:15" ht="14.25">
      <c r="A29" s="391"/>
      <c r="B29" s="392"/>
      <c r="C29" s="385"/>
      <c r="D29" s="391"/>
      <c r="E29" s="391"/>
      <c r="F29" s="391"/>
      <c r="G29" s="391"/>
      <c r="H29" s="386"/>
      <c r="I29" s="391"/>
      <c r="J29" s="391"/>
      <c r="K29" s="391"/>
      <c r="L29" s="391"/>
      <c r="M29" s="391"/>
      <c r="N29" s="391"/>
      <c r="O29" s="391"/>
    </row>
    <row r="30" spans="1:15" ht="14.25">
      <c r="A30" s="384"/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</row>
    <row r="31" spans="1:15" ht="14.25">
      <c r="A31" s="384"/>
      <c r="B31" s="384"/>
      <c r="C31" s="389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</row>
    <row r="32" spans="1:15" ht="14.25">
      <c r="A32" s="384"/>
      <c r="B32" s="384"/>
      <c r="C32" s="389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</row>
    <row r="33" spans="1:15" ht="14.25">
      <c r="A33" s="384"/>
      <c r="B33" s="384"/>
      <c r="C33" s="389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</row>
    <row r="34" spans="1:15" ht="14.25">
      <c r="A34" s="384"/>
      <c r="B34" s="384"/>
      <c r="C34" s="389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</row>
    <row r="35" spans="1:15" ht="14.25">
      <c r="A35" s="384"/>
      <c r="B35" s="384"/>
      <c r="C35" s="385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</row>
    <row r="36" spans="1:15" ht="14.25">
      <c r="A36" s="384"/>
      <c r="B36" s="384"/>
      <c r="C36" s="393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</row>
    <row r="37" spans="1:15" ht="14.25">
      <c r="A37" s="384"/>
      <c r="B37" s="384"/>
      <c r="C37" s="393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</row>
    <row r="38" spans="1:15" ht="14.25">
      <c r="A38" s="384"/>
      <c r="B38" s="384"/>
      <c r="C38" s="394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</row>
    <row r="39" spans="1:15" ht="14.25">
      <c r="A39" s="384"/>
      <c r="B39" s="384"/>
      <c r="C39" s="394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</row>
    <row r="40" spans="1:15" ht="14.25">
      <c r="A40" s="384"/>
      <c r="B40" s="384"/>
      <c r="C40" s="394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</row>
    <row r="41" spans="1:15" ht="14.25">
      <c r="A41" s="384"/>
      <c r="B41" s="384"/>
      <c r="C41" s="394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</row>
    <row r="42" spans="1:15" ht="15">
      <c r="A42" s="384"/>
      <c r="B42" s="384"/>
      <c r="C42" s="394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</row>
    <row r="43" spans="1:15" ht="15">
      <c r="A43" s="384"/>
      <c r="B43" s="384"/>
      <c r="C43" s="394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</row>
    <row r="44" spans="1:15" ht="15">
      <c r="A44" s="384"/>
      <c r="B44" s="384"/>
      <c r="C44" s="394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</row>
    <row r="45" spans="1:15" ht="15">
      <c r="A45" s="384"/>
      <c r="B45" s="384"/>
      <c r="C45" s="394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</row>
    <row r="46" spans="1:15" ht="15">
      <c r="A46" s="384"/>
      <c r="B46" s="384"/>
      <c r="C46" s="394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</row>
    <row r="47" spans="1:15" ht="15">
      <c r="A47" s="384"/>
      <c r="B47" s="384"/>
      <c r="C47" s="394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</row>
    <row r="48" spans="1:15" ht="15">
      <c r="A48" s="384"/>
      <c r="B48" s="384"/>
      <c r="C48" s="394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</row>
    <row r="49" spans="1:15" ht="15">
      <c r="A49" s="384"/>
      <c r="B49" s="384"/>
      <c r="C49" s="394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</row>
    <row r="50" spans="1:15" ht="15">
      <c r="A50" s="384"/>
      <c r="B50" s="384"/>
      <c r="C50" s="394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</row>
    <row r="51" spans="1:15" ht="15">
      <c r="A51" s="384"/>
      <c r="B51" s="384"/>
      <c r="C51" s="394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</row>
    <row r="52" spans="1:15" ht="15">
      <c r="A52" s="384"/>
      <c r="B52" s="384"/>
      <c r="C52" s="394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</row>
    <row r="53" spans="1:15" ht="15">
      <c r="A53" s="384"/>
      <c r="B53" s="384"/>
      <c r="C53" s="395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</row>
    <row r="54" spans="1:15" ht="15">
      <c r="A54" s="384"/>
      <c r="B54" s="384"/>
      <c r="C54" s="395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</row>
    <row r="55" spans="1:15" ht="15">
      <c r="A55" s="384"/>
      <c r="B55" s="384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70"/>
    </row>
    <row r="56" spans="1:15" ht="15">
      <c r="A56" s="384"/>
      <c r="B56" s="384"/>
      <c r="C56" s="397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</row>
    <row r="57" spans="1:15" ht="14.25">
      <c r="A57" s="384"/>
      <c r="B57" s="384"/>
      <c r="C57" s="397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</row>
    <row r="58" spans="1:15" ht="14.25">
      <c r="A58" s="384"/>
      <c r="B58" s="384"/>
      <c r="C58" s="397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</row>
    <row r="59" spans="1:15" ht="14.25">
      <c r="A59" s="384"/>
      <c r="B59" s="384"/>
      <c r="C59" s="394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</row>
    <row r="60" spans="1:15" ht="14.25">
      <c r="A60" s="384"/>
      <c r="B60" s="384"/>
      <c r="C60" s="393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</row>
    <row r="61" spans="1:15" ht="14.25">
      <c r="A61" s="384"/>
      <c r="B61" s="384"/>
      <c r="C61" s="393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</row>
    <row r="62" spans="1:15" ht="14.25">
      <c r="A62" s="384"/>
      <c r="B62" s="384"/>
      <c r="C62" s="394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</row>
    <row r="63" spans="1:15" ht="14.25">
      <c r="A63" s="384"/>
      <c r="B63" s="384"/>
      <c r="C63" s="393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</row>
    <row r="64" spans="1:15" ht="14.25">
      <c r="A64" s="384"/>
      <c r="B64" s="384"/>
      <c r="C64" s="393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</row>
    <row r="65" spans="1:15" ht="14.25">
      <c r="A65" s="384"/>
      <c r="B65" s="384"/>
      <c r="C65" s="394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</row>
    <row r="66" spans="1:15" ht="14.25">
      <c r="A66" s="384"/>
      <c r="B66" s="384"/>
      <c r="C66" s="393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</row>
    <row r="67" spans="1:15" ht="14.25">
      <c r="A67" s="384"/>
      <c r="B67" s="384"/>
      <c r="C67" s="393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</row>
    <row r="68" spans="1:15" ht="14.25">
      <c r="A68" s="384"/>
      <c r="B68" s="384"/>
      <c r="C68" s="394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</row>
    <row r="69" spans="1:15" ht="14.25">
      <c r="A69" s="384"/>
      <c r="B69" s="384"/>
      <c r="C69" s="393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</row>
    <row r="70" spans="1:15" ht="14.25">
      <c r="A70" s="384"/>
      <c r="B70" s="384"/>
      <c r="C70" s="393"/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</row>
    <row r="71" spans="1:15" ht="14.25">
      <c r="A71" s="384"/>
      <c r="B71" s="384"/>
      <c r="C71" s="393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</row>
    <row r="72" spans="1:15" ht="14.25">
      <c r="A72" s="384"/>
      <c r="B72" s="384"/>
      <c r="C72" s="394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</row>
    <row r="73" spans="1:15" ht="15">
      <c r="A73" s="384"/>
      <c r="B73" s="384"/>
      <c r="C73" s="394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</row>
    <row r="74" spans="1:15" ht="15">
      <c r="A74" s="384"/>
      <c r="B74" s="384"/>
      <c r="C74" s="395"/>
      <c r="D74" s="370"/>
      <c r="E74" s="370"/>
      <c r="F74" s="370"/>
      <c r="G74" s="370"/>
      <c r="H74" s="370"/>
      <c r="I74" s="370"/>
      <c r="J74" s="370"/>
      <c r="K74" s="370"/>
      <c r="L74" s="370"/>
      <c r="M74" s="370"/>
      <c r="N74" s="370"/>
      <c r="O74" s="370"/>
    </row>
    <row r="75" spans="1:15" ht="15">
      <c r="A75" s="384"/>
      <c r="B75" s="384"/>
      <c r="C75" s="400"/>
      <c r="D75" s="400"/>
      <c r="E75" s="400"/>
      <c r="F75" s="400"/>
      <c r="G75" s="400"/>
      <c r="H75" s="400"/>
      <c r="I75" s="400"/>
      <c r="J75" s="400"/>
      <c r="K75" s="400"/>
      <c r="L75" s="400"/>
      <c r="M75" s="400"/>
      <c r="N75" s="400"/>
      <c r="O75" s="400"/>
    </row>
    <row r="76" spans="1:15" ht="14.25">
      <c r="A76" s="384"/>
      <c r="B76" s="384"/>
      <c r="C76" s="401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</row>
    <row r="77" spans="1:15" ht="14.25">
      <c r="A77" s="384"/>
      <c r="B77" s="384"/>
      <c r="C77" s="401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</row>
    <row r="78" spans="1:15" ht="14.25">
      <c r="A78" s="384"/>
      <c r="B78" s="384"/>
      <c r="C78" s="402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</row>
    <row r="79" spans="1:15" ht="14.25">
      <c r="A79" s="402"/>
      <c r="B79" s="402"/>
      <c r="C79" s="401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</row>
    <row r="80" spans="1:15" ht="14.25">
      <c r="A80" s="402"/>
      <c r="B80" s="402"/>
      <c r="C80" s="404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</row>
    <row r="81" spans="1:15" ht="14.25">
      <c r="A81" s="402"/>
      <c r="B81" s="402"/>
      <c r="C81" s="401"/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</row>
    <row r="82" spans="1:15" ht="14.25">
      <c r="A82" s="402"/>
      <c r="B82" s="402"/>
      <c r="C82" s="401"/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</row>
    <row r="83" spans="1:15" ht="14.25">
      <c r="A83" s="402"/>
      <c r="B83" s="402"/>
      <c r="C83" s="404"/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</row>
    <row r="84" spans="1:15" ht="14.25">
      <c r="A84" s="402"/>
      <c r="B84" s="402"/>
      <c r="C84" s="404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</row>
    <row r="85" spans="1:15" ht="14.25">
      <c r="A85" s="384"/>
      <c r="B85" s="384"/>
      <c r="C85" s="402"/>
      <c r="D85" s="403"/>
      <c r="E85" s="403"/>
      <c r="F85" s="403"/>
      <c r="G85" s="403"/>
      <c r="H85" s="403"/>
      <c r="I85" s="403"/>
      <c r="J85" s="403"/>
      <c r="K85" s="403"/>
      <c r="L85" s="403"/>
      <c r="M85" s="403"/>
      <c r="N85" s="403"/>
      <c r="O85" s="403"/>
    </row>
    <row r="86" spans="1:15" ht="14.25">
      <c r="A86" s="384"/>
      <c r="B86" s="384"/>
      <c r="C86" s="402"/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</row>
    <row r="87" spans="1:15" ht="14.25">
      <c r="A87" s="384"/>
      <c r="B87" s="384"/>
      <c r="C87" s="402"/>
      <c r="D87" s="403"/>
      <c r="E87" s="403"/>
      <c r="F87" s="403"/>
      <c r="G87" s="403"/>
      <c r="H87" s="403"/>
      <c r="I87" s="403"/>
      <c r="J87" s="403"/>
      <c r="K87" s="403"/>
      <c r="L87" s="403"/>
      <c r="M87" s="403"/>
      <c r="N87" s="403"/>
      <c r="O87" s="403"/>
    </row>
    <row r="88" spans="1:15" ht="14.25">
      <c r="A88" s="384"/>
      <c r="B88" s="384"/>
      <c r="C88" s="402"/>
      <c r="D88" s="403"/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</row>
    <row r="89" spans="1:15" ht="14.25">
      <c r="A89" s="384"/>
      <c r="B89" s="384"/>
      <c r="C89" s="402"/>
      <c r="D89" s="403"/>
      <c r="E89" s="403"/>
      <c r="F89" s="403"/>
      <c r="G89" s="403"/>
      <c r="H89" s="403"/>
      <c r="I89" s="403"/>
      <c r="J89" s="403"/>
      <c r="K89" s="403"/>
      <c r="L89" s="403"/>
      <c r="M89" s="403"/>
      <c r="N89" s="403"/>
      <c r="O89" s="403"/>
    </row>
    <row r="90" spans="1:15" ht="14.25">
      <c r="A90" s="384"/>
      <c r="B90" s="384"/>
      <c r="C90" s="402"/>
      <c r="D90" s="403"/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</row>
    <row r="91" spans="1:15" ht="14.25">
      <c r="A91" s="384"/>
      <c r="B91" s="384"/>
      <c r="C91" s="402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</row>
    <row r="92" spans="1:15" ht="14.25">
      <c r="A92" s="384"/>
      <c r="B92" s="384"/>
      <c r="C92" s="402"/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</row>
    <row r="93" spans="1:15" ht="14.25">
      <c r="A93" s="384"/>
      <c r="B93" s="384"/>
      <c r="C93" s="402"/>
      <c r="D93" s="403"/>
      <c r="E93" s="403"/>
      <c r="F93" s="403"/>
      <c r="G93" s="403"/>
      <c r="H93" s="403"/>
      <c r="I93" s="403"/>
      <c r="J93" s="403"/>
      <c r="K93" s="403"/>
      <c r="L93" s="403"/>
      <c r="M93" s="403"/>
      <c r="N93" s="403"/>
      <c r="O93" s="403"/>
    </row>
    <row r="94" spans="1:15" ht="15">
      <c r="A94" s="384"/>
      <c r="B94" s="384"/>
      <c r="C94" s="340"/>
      <c r="D94" s="370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</row>
    <row r="95" spans="1:15" ht="15">
      <c r="A95" s="384"/>
      <c r="B95" s="384"/>
      <c r="C95" s="340"/>
      <c r="D95" s="370"/>
      <c r="E95" s="370"/>
      <c r="F95" s="370"/>
      <c r="G95" s="370"/>
      <c r="H95" s="370"/>
      <c r="I95" s="370"/>
      <c r="J95" s="370"/>
      <c r="K95" s="370"/>
      <c r="L95" s="370"/>
      <c r="M95" s="370"/>
      <c r="N95" s="370"/>
      <c r="O95" s="370"/>
    </row>
    <row r="96" spans="1:15" ht="15">
      <c r="A96" s="340"/>
      <c r="B96" s="340"/>
      <c r="C96" s="340"/>
      <c r="D96" s="370"/>
      <c r="E96" s="370"/>
      <c r="F96" s="370"/>
      <c r="G96" s="370"/>
      <c r="H96" s="370"/>
      <c r="I96" s="370"/>
      <c r="J96" s="370"/>
      <c r="K96" s="370"/>
      <c r="L96" s="370"/>
      <c r="M96" s="370"/>
      <c r="N96" s="370"/>
      <c r="O96" s="370"/>
    </row>
    <row r="97" spans="1:15" ht="15">
      <c r="A97" s="340"/>
      <c r="B97" s="340"/>
      <c r="C97" s="340"/>
      <c r="D97" s="370"/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</row>
    <row r="98" spans="1:15" ht="15">
      <c r="A98" s="340"/>
      <c r="B98" s="340"/>
      <c r="C98" s="34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</row>
    <row r="99" spans="1:15" ht="15">
      <c r="A99" s="340"/>
      <c r="B99" s="340"/>
      <c r="C99" s="405"/>
      <c r="D99" s="406"/>
      <c r="E99" s="406"/>
      <c r="F99" s="406"/>
      <c r="G99" s="407"/>
      <c r="H99" s="365"/>
      <c r="I99" s="365"/>
      <c r="J99" s="365"/>
      <c r="K99" s="365"/>
      <c r="L99" s="365"/>
      <c r="M99" s="365"/>
      <c r="N99" s="365"/>
      <c r="O99" s="365"/>
    </row>
    <row r="100" spans="1:15" ht="15">
      <c r="A100" s="340"/>
      <c r="B100" s="340"/>
      <c r="C100" s="408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</row>
    <row r="101" spans="1:15" ht="15">
      <c r="A101" s="340"/>
      <c r="B101" s="340"/>
      <c r="C101" s="34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</row>
    <row r="102" spans="1:15" ht="15">
      <c r="A102" s="340"/>
      <c r="B102" s="340"/>
      <c r="C102" s="405"/>
      <c r="D102" s="406"/>
      <c r="E102" s="406"/>
      <c r="F102" s="406"/>
      <c r="G102" s="407"/>
      <c r="H102" s="365"/>
      <c r="I102" s="365"/>
      <c r="J102" s="365"/>
      <c r="K102" s="365"/>
      <c r="L102" s="365"/>
      <c r="M102" s="365"/>
      <c r="N102" s="365"/>
      <c r="O102" s="365"/>
    </row>
    <row r="103" spans="1:15" ht="15">
      <c r="A103" s="340"/>
      <c r="B103" s="340"/>
      <c r="C103" s="34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</row>
    <row r="104" spans="1:15" ht="15">
      <c r="A104" s="340"/>
      <c r="B104" s="340"/>
      <c r="C104" s="405"/>
      <c r="D104" s="406"/>
      <c r="E104" s="406"/>
      <c r="F104" s="406"/>
      <c r="G104" s="407"/>
      <c r="H104" s="365"/>
      <c r="I104" s="365"/>
      <c r="J104" s="365"/>
      <c r="K104" s="365"/>
      <c r="L104" s="365"/>
      <c r="M104" s="365"/>
      <c r="N104" s="365"/>
      <c r="O104" s="365"/>
    </row>
    <row r="105" spans="1:15" ht="15">
      <c r="A105" s="340"/>
      <c r="B105" s="340"/>
      <c r="C105" s="409"/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</row>
    <row r="106" spans="1:15" ht="15">
      <c r="A106" s="340"/>
      <c r="B106" s="340"/>
      <c r="C106" s="340"/>
      <c r="D106" s="370"/>
      <c r="E106" s="370"/>
      <c r="F106" s="370"/>
      <c r="G106" s="370"/>
      <c r="H106" s="370"/>
      <c r="I106" s="370"/>
      <c r="J106" s="370"/>
      <c r="K106" s="370"/>
      <c r="L106" s="370"/>
      <c r="M106" s="370"/>
      <c r="N106" s="370"/>
      <c r="O106" s="370"/>
    </row>
    <row r="107" spans="1:15" ht="15">
      <c r="A107" s="340"/>
      <c r="B107" s="340"/>
      <c r="C107" s="340"/>
      <c r="D107" s="370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</row>
    <row r="108" spans="1:15" ht="15">
      <c r="A108" s="340"/>
      <c r="B108" s="340"/>
      <c r="C108" s="340"/>
      <c r="D108" s="340"/>
      <c r="E108" s="340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</row>
    <row r="109" spans="1:15" ht="15">
      <c r="A109" s="340"/>
      <c r="B109" s="340"/>
      <c r="C109" s="340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</row>
    <row r="110" spans="1:15" ht="15">
      <c r="A110" s="340"/>
      <c r="B110" s="340"/>
      <c r="C110" s="340"/>
      <c r="D110" s="340"/>
      <c r="E110" s="340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</row>
    <row r="111" spans="1:15" ht="15">
      <c r="A111" s="340"/>
      <c r="B111" s="340"/>
      <c r="C111" s="340"/>
      <c r="D111" s="340"/>
      <c r="E111" s="340"/>
      <c r="F111" s="340"/>
      <c r="G111" s="340"/>
      <c r="H111" s="340"/>
      <c r="I111" s="340"/>
      <c r="J111" s="340"/>
      <c r="K111" s="340"/>
      <c r="L111" s="340"/>
      <c r="M111" s="340"/>
      <c r="N111" s="340"/>
      <c r="O111" s="340"/>
    </row>
    <row r="112" spans="1:15" ht="15">
      <c r="A112" s="340"/>
      <c r="B112" s="340"/>
      <c r="C112" s="340"/>
      <c r="D112" s="340"/>
      <c r="E112" s="340"/>
      <c r="F112" s="340"/>
      <c r="G112" s="340"/>
      <c r="H112" s="340"/>
      <c r="I112" s="340"/>
      <c r="J112" s="340"/>
      <c r="K112" s="340"/>
      <c r="L112" s="340"/>
      <c r="M112" s="340"/>
      <c r="N112" s="340"/>
      <c r="O112" s="340"/>
    </row>
    <row r="113" spans="1:15" ht="15">
      <c r="A113" s="340"/>
      <c r="B113" s="340"/>
      <c r="C113" s="340"/>
      <c r="D113" s="340"/>
      <c r="E113" s="340"/>
      <c r="F113" s="340"/>
      <c r="G113" s="340"/>
      <c r="H113" s="340"/>
      <c r="I113" s="340"/>
      <c r="J113" s="340"/>
      <c r="K113" s="340"/>
      <c r="L113" s="340"/>
      <c r="M113" s="340"/>
      <c r="N113" s="340"/>
      <c r="O113" s="340"/>
    </row>
    <row r="114" spans="1:15" ht="15">
      <c r="A114" s="340"/>
      <c r="B114" s="340"/>
      <c r="C114" s="340"/>
      <c r="D114" s="340"/>
      <c r="E114" s="340"/>
      <c r="F114" s="340"/>
      <c r="G114" s="340"/>
      <c r="H114" s="340"/>
      <c r="I114" s="340"/>
      <c r="J114" s="340"/>
      <c r="K114" s="340"/>
      <c r="L114" s="340"/>
      <c r="M114" s="340"/>
      <c r="N114" s="340"/>
      <c r="O114" s="340"/>
    </row>
    <row r="115" spans="1:15" ht="15">
      <c r="A115" s="340"/>
      <c r="B115" s="340"/>
      <c r="C115" s="340"/>
      <c r="D115" s="340"/>
      <c r="E115" s="340"/>
      <c r="F115" s="340"/>
      <c r="G115" s="340"/>
      <c r="H115" s="340"/>
      <c r="I115" s="340"/>
      <c r="J115" s="340"/>
      <c r="K115" s="340"/>
      <c r="L115" s="340"/>
      <c r="M115" s="340"/>
      <c r="N115" s="340"/>
      <c r="O115" s="340"/>
    </row>
    <row r="116" spans="1:15" ht="15">
      <c r="A116" s="340"/>
      <c r="B116" s="340"/>
      <c r="C116" s="340"/>
      <c r="D116" s="340"/>
      <c r="E116" s="340"/>
      <c r="F116" s="340"/>
      <c r="G116" s="340"/>
      <c r="H116" s="340"/>
      <c r="I116" s="340"/>
      <c r="J116" s="340"/>
      <c r="K116" s="340"/>
      <c r="L116" s="340"/>
      <c r="M116" s="340"/>
      <c r="N116" s="340"/>
      <c r="O116" s="340"/>
    </row>
    <row r="117" spans="1:15" ht="15">
      <c r="A117" s="340"/>
      <c r="B117" s="340"/>
      <c r="C117" s="340"/>
      <c r="D117" s="340"/>
      <c r="E117" s="340"/>
      <c r="F117" s="340"/>
      <c r="G117" s="340"/>
      <c r="H117" s="340"/>
      <c r="I117" s="340"/>
      <c r="J117" s="340"/>
      <c r="K117" s="340"/>
      <c r="L117" s="340"/>
      <c r="M117" s="340"/>
      <c r="N117" s="340"/>
      <c r="O117" s="340"/>
    </row>
    <row r="118" spans="1:15" ht="15">
      <c r="A118" s="340"/>
      <c r="B118" s="340"/>
      <c r="C118" s="340"/>
      <c r="D118" s="340"/>
      <c r="E118" s="340"/>
      <c r="F118" s="340"/>
      <c r="G118" s="340"/>
      <c r="H118" s="340"/>
      <c r="I118" s="340"/>
      <c r="J118" s="340"/>
      <c r="K118" s="340"/>
      <c r="L118" s="340"/>
      <c r="M118" s="340"/>
      <c r="N118" s="340"/>
      <c r="O118" s="340"/>
    </row>
    <row r="119" spans="1:15" ht="15">
      <c r="A119" s="340"/>
      <c r="B119" s="340"/>
      <c r="C119" s="340"/>
      <c r="D119" s="340"/>
      <c r="E119" s="340"/>
      <c r="F119" s="340"/>
      <c r="G119" s="340"/>
      <c r="H119" s="340"/>
      <c r="I119" s="340"/>
      <c r="J119" s="340"/>
      <c r="K119" s="340"/>
      <c r="L119" s="340"/>
      <c r="M119" s="340"/>
      <c r="N119" s="340"/>
      <c r="O119" s="340"/>
    </row>
    <row r="120" spans="1:15" ht="15">
      <c r="A120" s="340"/>
      <c r="B120" s="340"/>
      <c r="C120" s="340"/>
      <c r="D120" s="340"/>
      <c r="E120" s="340"/>
      <c r="F120" s="340"/>
      <c r="G120" s="340"/>
      <c r="H120" s="340"/>
      <c r="I120" s="340"/>
      <c r="J120" s="340"/>
      <c r="K120" s="340"/>
      <c r="L120" s="340"/>
      <c r="M120" s="340"/>
      <c r="N120" s="340"/>
      <c r="O120" s="340"/>
    </row>
    <row r="121" spans="1:15" ht="15">
      <c r="A121" s="340"/>
      <c r="B121" s="340"/>
      <c r="C121" s="340"/>
      <c r="D121" s="340"/>
      <c r="E121" s="340"/>
      <c r="F121" s="340"/>
      <c r="G121" s="340"/>
      <c r="H121" s="340"/>
      <c r="I121" s="340"/>
      <c r="J121" s="340"/>
      <c r="K121" s="340"/>
      <c r="L121" s="340"/>
      <c r="M121" s="340"/>
      <c r="N121" s="340"/>
      <c r="O121" s="340"/>
    </row>
    <row r="122" spans="1:15" ht="15">
      <c r="A122" s="340"/>
      <c r="B122" s="340"/>
      <c r="C122" s="340"/>
      <c r="D122" s="340"/>
      <c r="E122" s="340"/>
      <c r="F122" s="340"/>
      <c r="G122" s="340"/>
      <c r="H122" s="340"/>
      <c r="I122" s="340"/>
      <c r="J122" s="340"/>
      <c r="K122" s="340"/>
      <c r="L122" s="340"/>
      <c r="M122" s="340"/>
      <c r="N122" s="340"/>
      <c r="O122" s="340"/>
    </row>
    <row r="123" spans="1:15" ht="15">
      <c r="A123" s="340"/>
      <c r="B123" s="340"/>
      <c r="C123" s="340"/>
      <c r="D123" s="340"/>
      <c r="E123" s="340"/>
      <c r="F123" s="340"/>
      <c r="G123" s="340"/>
      <c r="H123" s="340"/>
      <c r="I123" s="340"/>
      <c r="J123" s="340"/>
      <c r="K123" s="340"/>
      <c r="L123" s="340"/>
      <c r="M123" s="340"/>
      <c r="N123" s="340"/>
      <c r="O123" s="340"/>
    </row>
    <row r="124" spans="1:15" ht="15">
      <c r="A124" s="340"/>
      <c r="B124" s="340"/>
      <c r="C124" s="340"/>
      <c r="D124" s="340"/>
      <c r="E124" s="340"/>
      <c r="F124" s="340"/>
      <c r="G124" s="340"/>
      <c r="H124" s="340"/>
      <c r="I124" s="340"/>
      <c r="J124" s="340"/>
      <c r="K124" s="340"/>
      <c r="L124" s="340"/>
      <c r="M124" s="340"/>
      <c r="N124" s="340"/>
      <c r="O124" s="340"/>
    </row>
    <row r="125" spans="1:15" ht="15">
      <c r="A125" s="340"/>
      <c r="B125" s="340"/>
      <c r="C125" s="340"/>
      <c r="D125" s="340"/>
      <c r="E125" s="340"/>
      <c r="F125" s="340"/>
      <c r="G125" s="340"/>
      <c r="H125" s="340"/>
      <c r="I125" s="340"/>
      <c r="J125" s="340"/>
      <c r="K125" s="340"/>
      <c r="L125" s="340"/>
      <c r="M125" s="340"/>
      <c r="N125" s="340"/>
      <c r="O125" s="340"/>
    </row>
    <row r="126" spans="1:15" ht="12.75">
      <c r="A126" s="309"/>
      <c r="B126" s="309"/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</row>
    <row r="127" spans="1:15" ht="12.75">
      <c r="A127" s="309"/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</row>
    <row r="128" spans="1:15" ht="12.75">
      <c r="A128" s="309"/>
      <c r="B128" s="309"/>
      <c r="C128" s="309"/>
      <c r="D128" s="309"/>
      <c r="E128" s="309"/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</row>
    <row r="129" spans="1:15" ht="12.75">
      <c r="A129" s="309"/>
      <c r="B129" s="309"/>
      <c r="C129" s="309"/>
      <c r="D129" s="309"/>
      <c r="E129" s="309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</row>
    <row r="130" spans="1:15" ht="12.75">
      <c r="A130" s="309"/>
      <c r="B130" s="309"/>
      <c r="C130" s="309"/>
      <c r="D130" s="309"/>
      <c r="E130" s="309"/>
      <c r="F130" s="309"/>
      <c r="G130" s="309"/>
      <c r="H130" s="309"/>
      <c r="I130" s="309"/>
      <c r="J130" s="309"/>
      <c r="K130" s="309"/>
      <c r="L130" s="309"/>
      <c r="M130" s="309"/>
      <c r="N130" s="309"/>
      <c r="O130" s="309"/>
    </row>
    <row r="131" spans="1:15" ht="12.75">
      <c r="A131" s="309"/>
      <c r="B131" s="309"/>
      <c r="C131" s="309"/>
      <c r="D131" s="309"/>
      <c r="E131" s="309"/>
      <c r="F131" s="309"/>
      <c r="G131" s="309"/>
      <c r="H131" s="309"/>
      <c r="I131" s="309"/>
      <c r="J131" s="309"/>
      <c r="K131" s="309"/>
      <c r="L131" s="309"/>
      <c r="M131" s="309"/>
      <c r="N131" s="309"/>
      <c r="O131" s="309"/>
    </row>
    <row r="132" spans="1:15" ht="12.75">
      <c r="A132" s="309"/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  <c r="O132" s="309"/>
    </row>
    <row r="133" spans="1:15" ht="12.75">
      <c r="A133" s="309"/>
      <c r="B133" s="309"/>
      <c r="C133" s="309"/>
      <c r="D133" s="309"/>
      <c r="E133" s="309"/>
      <c r="F133" s="309"/>
      <c r="G133" s="309"/>
      <c r="H133" s="309"/>
      <c r="I133" s="309"/>
      <c r="J133" s="309"/>
      <c r="K133" s="309"/>
      <c r="L133" s="309"/>
      <c r="M133" s="309"/>
      <c r="N133" s="309"/>
      <c r="O133" s="309"/>
    </row>
    <row r="134" spans="1:15" ht="12.75">
      <c r="A134" s="309"/>
      <c r="B134" s="309"/>
      <c r="C134" s="309"/>
      <c r="D134" s="309"/>
      <c r="E134" s="309"/>
      <c r="F134" s="309"/>
      <c r="G134" s="309"/>
      <c r="H134" s="309"/>
      <c r="I134" s="309"/>
      <c r="J134" s="309"/>
      <c r="K134" s="309"/>
      <c r="L134" s="309"/>
      <c r="M134" s="309"/>
      <c r="N134" s="309"/>
      <c r="O134" s="309"/>
    </row>
    <row r="135" spans="1:15" ht="12.75">
      <c r="A135" s="309"/>
      <c r="B135" s="309"/>
      <c r="C135" s="309"/>
      <c r="D135" s="309"/>
      <c r="E135" s="309"/>
      <c r="F135" s="309"/>
      <c r="G135" s="309"/>
      <c r="H135" s="309"/>
      <c r="I135" s="309"/>
      <c r="J135" s="309"/>
      <c r="K135" s="309"/>
      <c r="L135" s="309"/>
      <c r="M135" s="309"/>
      <c r="N135" s="309"/>
      <c r="O135" s="309"/>
    </row>
    <row r="136" spans="1:15" ht="12.75">
      <c r="A136" s="309"/>
      <c r="B136" s="309"/>
      <c r="C136" s="309"/>
      <c r="D136" s="309"/>
      <c r="E136" s="309"/>
      <c r="F136" s="309"/>
      <c r="G136" s="309"/>
      <c r="H136" s="309"/>
      <c r="I136" s="309"/>
      <c r="J136" s="309"/>
      <c r="K136" s="309"/>
      <c r="L136" s="309"/>
      <c r="M136" s="309"/>
      <c r="N136" s="309"/>
      <c r="O136" s="309"/>
    </row>
    <row r="137" spans="1:15" ht="12.75">
      <c r="A137" s="309"/>
      <c r="B137" s="309"/>
      <c r="C137" s="309"/>
      <c r="D137" s="309"/>
      <c r="E137" s="309"/>
      <c r="F137" s="309"/>
      <c r="G137" s="309"/>
      <c r="H137" s="309"/>
      <c r="I137" s="309"/>
      <c r="J137" s="309"/>
      <c r="K137" s="309"/>
      <c r="L137" s="309"/>
      <c r="M137" s="309"/>
      <c r="N137" s="309"/>
      <c r="O137" s="309"/>
    </row>
    <row r="138" spans="1:15" ht="12.75">
      <c r="A138" s="309"/>
      <c r="B138" s="309"/>
      <c r="C138" s="309"/>
      <c r="D138" s="309"/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</row>
    <row r="139" spans="1:15" ht="12.75">
      <c r="A139" s="309"/>
      <c r="B139" s="309"/>
      <c r="C139" s="309"/>
      <c r="D139" s="309"/>
      <c r="E139" s="309"/>
      <c r="F139" s="309"/>
      <c r="G139" s="309"/>
      <c r="H139" s="309"/>
      <c r="I139" s="309"/>
      <c r="J139" s="309"/>
      <c r="K139" s="309"/>
      <c r="L139" s="309"/>
      <c r="M139" s="309"/>
      <c r="N139" s="309"/>
      <c r="O139" s="309"/>
    </row>
    <row r="140" spans="1:15" ht="12.75">
      <c r="A140" s="309"/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</row>
    <row r="141" spans="1:15" ht="12.75">
      <c r="A141" s="309"/>
      <c r="B141" s="309"/>
      <c r="C141" s="309"/>
      <c r="D141" s="309"/>
      <c r="E141" s="309"/>
      <c r="F141" s="309"/>
      <c r="G141" s="309"/>
      <c r="H141" s="309"/>
      <c r="I141" s="309"/>
      <c r="J141" s="309"/>
      <c r="K141" s="309"/>
      <c r="L141" s="309"/>
      <c r="M141" s="309"/>
      <c r="N141" s="309"/>
      <c r="O141" s="309"/>
    </row>
    <row r="142" spans="1:15" ht="12.75">
      <c r="A142" s="309"/>
      <c r="B142" s="309"/>
      <c r="C142" s="309"/>
      <c r="D142" s="309"/>
      <c r="E142" s="309"/>
      <c r="F142" s="309"/>
      <c r="G142" s="309"/>
      <c r="H142" s="309"/>
      <c r="I142" s="309"/>
      <c r="J142" s="309"/>
      <c r="K142" s="309"/>
      <c r="L142" s="309"/>
      <c r="M142" s="309"/>
      <c r="N142" s="309"/>
      <c r="O142" s="309"/>
    </row>
    <row r="143" spans="1:15" ht="12.75">
      <c r="A143" s="309"/>
      <c r="B143" s="309"/>
      <c r="C143" s="309"/>
      <c r="D143" s="309"/>
      <c r="E143" s="309"/>
      <c r="F143" s="309"/>
      <c r="G143" s="309"/>
      <c r="H143" s="309"/>
      <c r="I143" s="309"/>
      <c r="J143" s="309"/>
      <c r="K143" s="309"/>
      <c r="L143" s="309"/>
      <c r="M143" s="309"/>
      <c r="N143" s="309"/>
      <c r="O143" s="309"/>
    </row>
    <row r="144" spans="1:15" ht="12.75">
      <c r="A144" s="309"/>
      <c r="B144" s="309"/>
      <c r="C144" s="309"/>
      <c r="D144" s="309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</row>
    <row r="145" spans="1:15" ht="12.75">
      <c r="A145" s="309"/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  <c r="L145" s="309"/>
      <c r="M145" s="309"/>
      <c r="N145" s="309"/>
      <c r="O145" s="309"/>
    </row>
    <row r="146" spans="1:15" ht="12.75">
      <c r="A146" s="309"/>
      <c r="B146" s="309"/>
      <c r="C146" s="309"/>
      <c r="D146" s="309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</row>
    <row r="147" spans="1:15" ht="12.75">
      <c r="A147" s="309"/>
      <c r="B147" s="309"/>
      <c r="C147" s="309"/>
      <c r="D147" s="309"/>
      <c r="E147" s="309"/>
      <c r="F147" s="309"/>
      <c r="G147" s="309"/>
      <c r="H147" s="309"/>
      <c r="I147" s="309"/>
      <c r="J147" s="309"/>
      <c r="K147" s="309"/>
      <c r="L147" s="309"/>
      <c r="M147" s="309"/>
      <c r="N147" s="309"/>
      <c r="O147" s="309"/>
    </row>
    <row r="148" spans="1:15" ht="12.75">
      <c r="A148" s="309"/>
      <c r="B148" s="309"/>
      <c r="C148" s="309"/>
      <c r="D148" s="309"/>
      <c r="E148" s="309"/>
      <c r="F148" s="309"/>
      <c r="G148" s="309"/>
      <c r="H148" s="309"/>
      <c r="I148" s="309"/>
      <c r="J148" s="309"/>
      <c r="K148" s="309"/>
      <c r="L148" s="309"/>
      <c r="M148" s="309"/>
      <c r="N148" s="309"/>
      <c r="O148" s="309"/>
    </row>
    <row r="149" spans="1:15" ht="12.75">
      <c r="A149" s="309"/>
      <c r="B149" s="309"/>
      <c r="C149" s="309"/>
      <c r="D149" s="309"/>
      <c r="E149" s="309"/>
      <c r="F149" s="309"/>
      <c r="G149" s="309"/>
      <c r="H149" s="309"/>
      <c r="I149" s="309"/>
      <c r="J149" s="309"/>
      <c r="K149" s="309"/>
      <c r="L149" s="309"/>
      <c r="M149" s="309"/>
      <c r="N149" s="309"/>
      <c r="O149" s="309"/>
    </row>
    <row r="150" spans="1:15" ht="12.75">
      <c r="A150" s="309"/>
      <c r="B150" s="309"/>
      <c r="C150" s="309"/>
      <c r="D150" s="309"/>
      <c r="E150" s="309"/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</row>
    <row r="151" spans="1:15" ht="12.75">
      <c r="A151" s="309"/>
      <c r="B151" s="309"/>
      <c r="C151" s="309"/>
      <c r="D151" s="309"/>
      <c r="E151" s="309"/>
      <c r="F151" s="309"/>
      <c r="G151" s="309"/>
      <c r="H151" s="309"/>
      <c r="I151" s="309"/>
      <c r="J151" s="309"/>
      <c r="K151" s="309"/>
      <c r="L151" s="309"/>
      <c r="M151" s="309"/>
      <c r="N151" s="309"/>
      <c r="O151" s="309"/>
    </row>
    <row r="152" spans="1:15" ht="12.75">
      <c r="A152" s="309"/>
      <c r="B152" s="309"/>
      <c r="C152" s="309"/>
      <c r="D152" s="309"/>
      <c r="E152" s="309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</row>
    <row r="153" spans="1:15" ht="12.75">
      <c r="A153" s="309"/>
      <c r="B153" s="309"/>
      <c r="C153" s="309"/>
      <c r="D153" s="309"/>
      <c r="E153" s="309"/>
      <c r="F153" s="309"/>
      <c r="G153" s="309"/>
      <c r="H153" s="309"/>
      <c r="I153" s="309"/>
      <c r="J153" s="309"/>
      <c r="K153" s="309"/>
      <c r="L153" s="309"/>
      <c r="M153" s="309"/>
      <c r="N153" s="309"/>
      <c r="O153" s="309"/>
    </row>
    <row r="154" spans="1:15" ht="12.75">
      <c r="A154" s="309"/>
      <c r="B154" s="309"/>
      <c r="C154" s="309"/>
      <c r="D154" s="309"/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</row>
    <row r="155" spans="1:15" ht="12.75">
      <c r="A155" s="309"/>
      <c r="B155" s="309"/>
      <c r="C155" s="309"/>
      <c r="D155" s="309"/>
      <c r="E155" s="309"/>
      <c r="F155" s="309"/>
      <c r="G155" s="309"/>
      <c r="H155" s="309"/>
      <c r="I155" s="309"/>
      <c r="J155" s="309"/>
      <c r="K155" s="309"/>
      <c r="L155" s="309"/>
      <c r="M155" s="309"/>
      <c r="N155" s="309"/>
      <c r="O155" s="309"/>
    </row>
    <row r="156" spans="1:15" ht="12.75">
      <c r="A156" s="309"/>
      <c r="B156" s="309"/>
      <c r="C156" s="309"/>
      <c r="D156" s="309"/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</row>
    <row r="157" spans="1:15" ht="12.75">
      <c r="A157" s="309"/>
      <c r="B157" s="309"/>
      <c r="C157" s="309"/>
      <c r="D157" s="309"/>
      <c r="E157" s="309"/>
      <c r="F157" s="309"/>
      <c r="G157" s="309"/>
      <c r="H157" s="309"/>
      <c r="I157" s="309"/>
      <c r="J157" s="309"/>
      <c r="K157" s="309"/>
      <c r="L157" s="309"/>
      <c r="M157" s="309"/>
      <c r="N157" s="309"/>
      <c r="O157" s="309"/>
    </row>
    <row r="158" spans="1:15" ht="12.75">
      <c r="A158" s="309"/>
      <c r="B158" s="309"/>
      <c r="C158" s="309"/>
      <c r="D158" s="309"/>
      <c r="E158" s="309"/>
      <c r="F158" s="309"/>
      <c r="G158" s="309"/>
      <c r="H158" s="309"/>
      <c r="I158" s="309"/>
      <c r="J158" s="309"/>
      <c r="K158" s="309"/>
      <c r="L158" s="309"/>
      <c r="M158" s="309"/>
      <c r="N158" s="309"/>
      <c r="O158" s="309"/>
    </row>
    <row r="159" spans="1:15" ht="12.75">
      <c r="A159" s="309"/>
      <c r="B159" s="309"/>
      <c r="C159" s="309"/>
      <c r="D159" s="309"/>
      <c r="E159" s="309"/>
      <c r="F159" s="309"/>
      <c r="G159" s="309"/>
      <c r="H159" s="309"/>
      <c r="I159" s="309"/>
      <c r="J159" s="309"/>
      <c r="K159" s="309"/>
      <c r="L159" s="309"/>
      <c r="M159" s="309"/>
      <c r="N159" s="309"/>
      <c r="O159" s="309"/>
    </row>
    <row r="160" spans="1:15" ht="12.75">
      <c r="A160" s="309"/>
      <c r="B160" s="309"/>
      <c r="C160" s="309"/>
      <c r="D160" s="309"/>
      <c r="E160" s="309"/>
      <c r="F160" s="309"/>
      <c r="G160" s="309"/>
      <c r="H160" s="309"/>
      <c r="I160" s="309"/>
      <c r="J160" s="309"/>
      <c r="K160" s="309"/>
      <c r="L160" s="309"/>
      <c r="M160" s="309"/>
      <c r="N160" s="309"/>
      <c r="O160" s="309"/>
    </row>
    <row r="161" spans="1:15" ht="12.75">
      <c r="A161" s="309"/>
      <c r="B161" s="309"/>
      <c r="C161" s="309"/>
      <c r="D161" s="309"/>
      <c r="E161" s="309"/>
      <c r="F161" s="309"/>
      <c r="G161" s="309"/>
      <c r="H161" s="309"/>
      <c r="I161" s="309"/>
      <c r="J161" s="309"/>
      <c r="K161" s="309"/>
      <c r="L161" s="309"/>
      <c r="M161" s="309"/>
      <c r="N161" s="309"/>
      <c r="O161" s="309"/>
    </row>
    <row r="162" spans="1:15" ht="12.75">
      <c r="A162" s="309"/>
      <c r="B162" s="309"/>
      <c r="C162" s="309"/>
      <c r="D162" s="309"/>
      <c r="E162" s="309"/>
      <c r="F162" s="309"/>
      <c r="G162" s="309"/>
      <c r="H162" s="309"/>
      <c r="I162" s="309"/>
      <c r="J162" s="309"/>
      <c r="K162" s="309"/>
      <c r="L162" s="309"/>
      <c r="M162" s="309"/>
      <c r="N162" s="309"/>
      <c r="O162" s="309"/>
    </row>
    <row r="163" spans="1:15" ht="12.75">
      <c r="A163" s="309"/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  <c r="L163" s="309"/>
      <c r="M163" s="309"/>
      <c r="N163" s="309"/>
      <c r="O163" s="309"/>
    </row>
    <row r="164" spans="1:15" ht="12.75">
      <c r="A164" s="309"/>
      <c r="B164" s="309"/>
      <c r="C164" s="309"/>
      <c r="D164" s="309"/>
      <c r="E164" s="309"/>
      <c r="F164" s="309"/>
      <c r="G164" s="309"/>
      <c r="H164" s="309"/>
      <c r="I164" s="309"/>
      <c r="J164" s="309"/>
      <c r="K164" s="309"/>
      <c r="L164" s="309"/>
      <c r="M164" s="309"/>
      <c r="N164" s="309"/>
      <c r="O164" s="309"/>
    </row>
    <row r="165" spans="1:15" ht="12.75">
      <c r="A165" s="309"/>
      <c r="B165" s="309"/>
      <c r="C165" s="309"/>
      <c r="D165" s="309"/>
      <c r="E165" s="309"/>
      <c r="F165" s="309"/>
      <c r="G165" s="309"/>
      <c r="H165" s="309"/>
      <c r="I165" s="309"/>
      <c r="J165" s="309"/>
      <c r="K165" s="309"/>
      <c r="L165" s="309"/>
      <c r="M165" s="309"/>
      <c r="N165" s="309"/>
      <c r="O165" s="309"/>
    </row>
    <row r="166" spans="1:15" ht="12.75">
      <c r="A166" s="309"/>
      <c r="B166" s="309"/>
      <c r="C166" s="309"/>
      <c r="D166" s="309"/>
      <c r="E166" s="309"/>
      <c r="F166" s="309"/>
      <c r="G166" s="309"/>
      <c r="H166" s="309"/>
      <c r="I166" s="309"/>
      <c r="J166" s="309"/>
      <c r="K166" s="309"/>
      <c r="L166" s="309"/>
      <c r="M166" s="309"/>
      <c r="N166" s="309"/>
      <c r="O166" s="309"/>
    </row>
    <row r="167" spans="1:15" ht="12.75">
      <c r="A167" s="309"/>
      <c r="B167" s="309"/>
      <c r="C167" s="309"/>
      <c r="D167" s="309"/>
      <c r="E167" s="309"/>
      <c r="F167" s="309"/>
      <c r="G167" s="309"/>
      <c r="H167" s="309"/>
      <c r="I167" s="309"/>
      <c r="J167" s="309"/>
      <c r="K167" s="309"/>
      <c r="L167" s="309"/>
      <c r="M167" s="309"/>
      <c r="N167" s="309"/>
      <c r="O167" s="309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2001-12-31T23:44:04Z</cp:lastPrinted>
  <dcterms:created xsi:type="dcterms:W3CDTF">2010-06-02T06:40:56Z</dcterms:created>
  <dcterms:modified xsi:type="dcterms:W3CDTF">2022-01-02T18:36:28Z</dcterms:modified>
  <cp:category/>
  <cp:version/>
  <cp:contentType/>
  <cp:contentStatus/>
</cp:coreProperties>
</file>